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3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dex" sheetId="1" r:id="rId3"/>
    <sheet state="visible" name="Prezzi iPhone" sheetId="2" r:id="rId4"/>
    <sheet state="visible" name="Chart Variazione di Prezzi iPho" sheetId="3" r:id="rId5"/>
    <sheet state="visible" name="Prezzi iPad" sheetId="4" r:id="rId6"/>
    <sheet state="visible" name="Chart Variazione di Prezzi iPad" sheetId="5" r:id="rId7"/>
    <sheet state="visible" name="Chart Prezzo per modello and sc" sheetId="6" r:id="rId8"/>
  </sheets>
  <definedNames/>
  <calcPr/>
</workbook>
</file>

<file path=xl/sharedStrings.xml><?xml version="1.0" encoding="utf-8"?>
<sst xmlns="http://schemas.openxmlformats.org/spreadsheetml/2006/main" count="160" uniqueCount="106">
  <si>
    <t>Storico Prezzi iPhone &amp; iPad in Italia</t>
  </si>
  <si>
    <t>www.ricompro.com</t>
  </si>
  <si>
    <t>iPhone Pricing History Italy</t>
  </si>
  <si>
    <t>31/09/2017</t>
  </si>
  <si>
    <t>Description:</t>
  </si>
  <si>
    <t>Rev</t>
  </si>
  <si>
    <t>V1.3 Final</t>
  </si>
  <si>
    <t>Details</t>
  </si>
  <si>
    <t>Authors</t>
  </si>
  <si>
    <t>Fabian V. Thobe &amp; Alessandro Faccin</t>
  </si>
  <si>
    <t>Foglio</t>
  </si>
  <si>
    <t>Date</t>
  </si>
  <si>
    <t>25/07/2017</t>
  </si>
  <si>
    <t>Descrizione</t>
  </si>
  <si>
    <t>Author</t>
  </si>
  <si>
    <t>Alessandro Faccin</t>
  </si>
  <si>
    <t>Colore</t>
  </si>
  <si>
    <t>Contact</t>
  </si>
  <si>
    <t>alessandro.faccin@mwv.vc</t>
  </si>
  <si>
    <t>Storico Prezzi iPhone</t>
  </si>
  <si>
    <t>Tabella con il Prezzi del iPhone in Italia</t>
  </si>
  <si>
    <t>Previsione</t>
  </si>
  <si>
    <t>Content</t>
  </si>
  <si>
    <t>Chart Variazione Prezzi iPhone</t>
  </si>
  <si>
    <t>Grafico con la Differenza tra il iPad piu base e il piu evoluto</t>
  </si>
  <si>
    <t>Storico Prezzi iPad</t>
  </si>
  <si>
    <t>Tabella con il Prezzi del iPad in Italia</t>
  </si>
  <si>
    <t>Chart: Variazione Prezzi iPad</t>
  </si>
  <si>
    <t>Chart: Prezzo per Modello &amp; Schermo</t>
  </si>
  <si>
    <t>Grafico con la correlazione tra prezzo e grandezza schermo</t>
  </si>
  <si>
    <t>Model</t>
  </si>
  <si>
    <t>Contatti</t>
  </si>
  <si>
    <t>Fabian V. Thobe, CEO &amp; Co-Founder</t>
  </si>
  <si>
    <t>+39 331 63 55 270</t>
  </si>
  <si>
    <t>fabian.thobe@mwv.vc</t>
  </si>
  <si>
    <t>Alessandro Faccin, COO &amp; Co-Founder</t>
  </si>
  <si>
    <t>+39 320 38 47 260</t>
  </si>
  <si>
    <t>Reading Manual:</t>
  </si>
  <si>
    <t>Disclaimer:</t>
  </si>
  <si>
    <t>Following color scheme has been applied:</t>
  </si>
  <si>
    <t>Published under MWV License.
Full license can be found with this link:</t>
  </si>
  <si>
    <t>Prezzi ufficiali dei vari modelli di iPhone per trimestre. Prima del 3GS iPhone solo acquistabili con contratto dell'operatore. 
Fonti: Apple Inc. / Telecom Italia S.p.A.</t>
  </si>
  <si>
    <t>#</t>
  </si>
  <si>
    <t>Accumulations</t>
  </si>
  <si>
    <t>iPhone EDGE</t>
  </si>
  <si>
    <t>Business KPIs and Variables</t>
  </si>
  <si>
    <t>http://mwv.vc/bible/disclaimer/</t>
  </si>
  <si>
    <t xml:space="preserve">Values given by economy or legal environment </t>
  </si>
  <si>
    <t>Validations</t>
  </si>
  <si>
    <t>Copyright:</t>
  </si>
  <si>
    <t>iPhone 3G</t>
  </si>
  <si>
    <t>Se ti piace questo documento, lasciaci un like su facebook!</t>
  </si>
  <si>
    <t>Prezzi ufficiali dei vari modelli di iPhone per trimestre. Prima del 3GS iPhone solo acquistabili con contratto dell'operatore. 
Fonti: Apple Inc.</t>
  </si>
  <si>
    <t>(c) 2015 riCompro.it &amp; mwv.vc</t>
  </si>
  <si>
    <t>https://www.facebook.com/riCompro</t>
  </si>
  <si>
    <t>https://www.ricompro.it</t>
  </si>
  <si>
    <t>riCompro Srl</t>
  </si>
  <si>
    <t>una startup di Milky Way Ventures Ltd.</t>
  </si>
  <si>
    <t>iPhone 3GS</t>
  </si>
  <si>
    <t>Via Timavo 34</t>
  </si>
  <si>
    <t>20124 Milano (Mi)</t>
  </si>
  <si>
    <t>Italia</t>
  </si>
  <si>
    <t>Prezzi</t>
  </si>
  <si>
    <t>iPhone 4</t>
  </si>
  <si>
    <t>iPad 1</t>
  </si>
  <si>
    <t>iPhone 4S</t>
  </si>
  <si>
    <t>Obsoleto</t>
  </si>
  <si>
    <t>iPhone SE</t>
  </si>
  <si>
    <t>iPhone 5</t>
  </si>
  <si>
    <t>iPad 2</t>
  </si>
  <si>
    <t>iPhone 5S</t>
  </si>
  <si>
    <t>iPad 3</t>
  </si>
  <si>
    <t>iPhone 5C</t>
  </si>
  <si>
    <t>iPad 4</t>
  </si>
  <si>
    <t>iPad Air</t>
  </si>
  <si>
    <t>iPad Air 2</t>
  </si>
  <si>
    <t>In vendita</t>
  </si>
  <si>
    <t>iPad Mini (2nd Gen)</t>
  </si>
  <si>
    <t>iPhone 6</t>
  </si>
  <si>
    <t>iPad Pro 9.7</t>
  </si>
  <si>
    <t>iPad Mini (3rd Gen)</t>
  </si>
  <si>
    <t>iPhone 6 Plus</t>
  </si>
  <si>
    <t>iPad Pro 12.9</t>
  </si>
  <si>
    <t>iPad Mini (4th Gen)</t>
  </si>
  <si>
    <t>iPad</t>
  </si>
  <si>
    <t>iPad Mini (1st Gen)</t>
  </si>
  <si>
    <t>iPhone 6S</t>
  </si>
  <si>
    <t>iPhone 6S Plus</t>
  </si>
  <si>
    <t>iPhone 7</t>
  </si>
  <si>
    <t>iPhone 7 Plus</t>
  </si>
  <si>
    <t>iPhone SE nuovo</t>
  </si>
  <si>
    <t>iPhone Edition</t>
  </si>
  <si>
    <t>iPhone 8</t>
  </si>
  <si>
    <t>iPhone 8 Plus</t>
  </si>
  <si>
    <t>Stats</t>
  </si>
  <si>
    <t>iPad piu economico</t>
  </si>
  <si>
    <t>iPhone più economico</t>
  </si>
  <si>
    <t>iPhone più costoso</t>
  </si>
  <si>
    <t>Differenza</t>
  </si>
  <si>
    <t>iPad piu costoso</t>
  </si>
  <si>
    <t>Posizionamento Device</t>
  </si>
  <si>
    <t>Scermo (")</t>
  </si>
  <si>
    <t>Budget</t>
  </si>
  <si>
    <t>Andamento Prezzi</t>
  </si>
  <si>
    <t>Fascie di Prezzo iPhone</t>
  </si>
  <si>
    <t>Piu Economico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</si>
</sst>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yyyy"/>
    <numFmt numFmtId="165" formatCode="_(€* #,##0.00_);_([red]€* (#,##0.00);_(€* &quot;-&quot;_);_(@_)"/>
  </numFmts>
  <fonts count="26">
    <font>
      <sz val="10.0"/>
      <color rgb="FF000000"/>
      <name val="Arial"/>
    </font>
    <font>
      <name val="Arial"/>
    </font>
    <font/>
    <font>
      <sz val="24.0"/>
      <color rgb="FFFFFFFF"/>
      <name val="Arial"/>
    </font>
    <font>
      <u/>
      <color rgb="FFFFFFFF"/>
    </font>
    <font>
      <sz val="24.0"/>
      <color rgb="FFFFFFFF"/>
    </font>
    <font>
      <color rgb="FFFFFFFF"/>
      <name val="Arial"/>
    </font>
    <font>
      <sz val="8.0"/>
      <color rgb="FFFFFFFF"/>
    </font>
    <font>
      <b/>
      <name val="Arial"/>
    </font>
    <font>
      <b/>
      <color rgb="FFFFFFFF"/>
    </font>
    <font>
      <b/>
    </font>
    <font>
      <b/>
      <color rgb="FFFFFFFF"/>
      <name val="Arial"/>
    </font>
    <font>
      <sz val="14.0"/>
      <color rgb="FF009966"/>
    </font>
    <font>
      <b/>
      <sz val="18.0"/>
      <color rgb="FFFFFFFF"/>
    </font>
    <font>
      <b/>
      <sz val="12.0"/>
      <name val="Arial"/>
    </font>
    <font>
      <sz val="7.0"/>
      <name val="Arial"/>
    </font>
    <font>
      <sz val="10.0"/>
      <name val="Arial"/>
    </font>
    <font>
      <color rgb="FF274E13"/>
      <name val="Arial"/>
    </font>
    <font>
      <u/>
      <sz val="10.0"/>
      <color rgb="FF0000FF"/>
      <name val="Arial"/>
    </font>
    <font>
      <color rgb="FFFF0000"/>
      <name val="Arial"/>
    </font>
    <font>
      <color rgb="FF9900FF"/>
      <name val="Arial"/>
    </font>
    <font>
      <u/>
      <color rgb="FF0000FF"/>
      <name val="Arial"/>
    </font>
    <font>
      <b/>
      <color rgb="FF009966"/>
    </font>
    <font>
      <b/>
      <i/>
      <color rgb="FF009966"/>
    </font>
    <font>
      <color rgb="FFFFFFFF"/>
    </font>
    <font>
      <b/>
      <color rgb="FF000000"/>
    </font>
  </fonts>
  <fills count="13">
    <fill>
      <patternFill patternType="none"/>
    </fill>
    <fill>
      <patternFill patternType="lightGray"/>
    </fill>
    <fill>
      <patternFill patternType="solid">
        <fgColor rgb="FF009966"/>
        <bgColor rgb="FF009966"/>
      </patternFill>
    </fill>
    <fill>
      <patternFill patternType="solid">
        <fgColor rgb="FFCCCCCC"/>
        <bgColor rgb="FFCCCCCC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9900FF"/>
        <bgColor rgb="FF9900F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84">
    <border/>
    <border>
      <left style="thin">
        <color rgb="FF009966"/>
      </left>
      <right style="thin">
        <color rgb="FF009966"/>
      </right>
      <top style="thin">
        <color rgb="FF009966"/>
      </top>
      <bottom style="thin">
        <color rgb="FF009966"/>
      </bottom>
    </border>
    <border>
      <left style="thin">
        <color rgb="FF009966"/>
      </left>
      <top style="thin">
        <color rgb="FF009966"/>
      </top>
    </border>
    <border>
      <right style="thin">
        <color rgb="FF009966"/>
      </right>
      <top style="thin">
        <color rgb="FF009966"/>
      </top>
    </border>
    <border>
      <left style="thin">
        <color rgb="FF009966"/>
      </left>
      <bottom style="thin">
        <color rgb="FF009966"/>
      </bottom>
    </border>
    <border>
      <right style="thin">
        <color rgb="FF009966"/>
      </right>
      <bottom style="thin">
        <color rgb="FF009966"/>
      </bottom>
    </border>
    <border>
      <left style="thin">
        <color rgb="FF009966"/>
      </left>
      <right style="thin">
        <color rgb="FF009966"/>
      </right>
      <top style="thin">
        <color rgb="FF009966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9966"/>
      </left>
      <right style="thin">
        <color rgb="FF009966"/>
      </right>
      <bottom style="thin">
        <color rgb="FF009966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D9D9D9"/>
      </left>
      <right style="thin">
        <color rgb="FFCCCCCC"/>
      </righ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D9D9D9"/>
      </top>
      <bottom style="thin">
        <color rgb="FFD9D9D9"/>
      </bottom>
    </border>
    <border>
      <right style="thin">
        <color rgb="FFFFFFFF"/>
      </right>
      <bottom style="thin">
        <color rgb="FFFFFFFF"/>
      </bottom>
    </border>
    <border>
      <left style="thin">
        <color rgb="FFCCCCCC"/>
      </left>
      <top style="thin">
        <color rgb="FFD9D9D9"/>
      </top>
      <bottom style="thin">
        <color rgb="FFD9D9D9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D9D9D9"/>
      </top>
      <bottom style="thin">
        <color rgb="FFD9D9D9"/>
      </bottom>
    </border>
    <border>
      <right style="thin">
        <color rgb="FFCCCCCC"/>
      </right>
      <top style="thin">
        <color rgb="FFD9D9D9"/>
      </top>
      <bottom style="thin">
        <color rgb="FFD9D9D9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CCCCCC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9966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009966"/>
      </right>
      <bottom style="thin">
        <color rgb="FFFFFFFF"/>
      </bottom>
    </border>
    <border>
      <left style="thin">
        <color rgb="FF009966"/>
      </left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009966"/>
      </top>
    </border>
    <border>
      <left style="thin">
        <color rgb="FF009966"/>
      </left>
      <right style="thin">
        <color rgb="FFFFFFFF"/>
      </right>
      <top style="thin">
        <color rgb="FFFFFFFF"/>
      </top>
      <bottom style="thin">
        <color rgb="FF009966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9966"/>
      </bottom>
    </border>
    <border>
      <bottom style="thin">
        <color rgb="FF009966"/>
      </bottom>
    </border>
    <border>
      <left style="thin">
        <color rgb="FFFFFFFF"/>
      </left>
      <right style="thin">
        <color rgb="FF009966"/>
      </right>
      <top style="thin">
        <color rgb="FFFFFFFF"/>
      </top>
      <bottom style="thin">
        <color rgb="FF009966"/>
      </bottom>
    </border>
    <border>
      <left style="thin">
        <color rgb="FF009966"/>
      </left>
      <right style="thin">
        <color rgb="FFFFFFFF"/>
      </right>
      <top style="thin">
        <color rgb="FF009966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9966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009966"/>
      </top>
      <bottom style="thin">
        <color rgb="FFFFFFFF"/>
      </bottom>
    </border>
    <border>
      <top style="thin">
        <color rgb="FF009966"/>
      </top>
      <bottom style="thin">
        <color rgb="FFFFFFFF"/>
      </bottom>
    </border>
    <border>
      <left style="thick">
        <color rgb="FF009966"/>
      </left>
    </border>
    <border>
      <right style="thin">
        <color rgb="FFFFFFFF"/>
      </right>
      <top style="thin">
        <color rgb="FF009966"/>
      </top>
      <bottom style="thin">
        <color rgb="FFFFFFFF"/>
      </bottom>
    </border>
    <border>
      <left style="thin">
        <color rgb="FFFFFFFF"/>
      </left>
      <right style="thin">
        <color rgb="FF009966"/>
      </right>
      <top style="thin">
        <color rgb="FF009966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9966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009966"/>
      </bottom>
    </border>
    <border>
      <top style="thin">
        <color rgb="FFFFFFFF"/>
      </top>
      <bottom style="thin">
        <color rgb="FF009966"/>
      </bottom>
    </border>
    <border>
      <right style="thin">
        <color rgb="FFFFFFFF"/>
      </right>
      <top style="thin">
        <color rgb="FFFFFFFF"/>
      </top>
      <bottom style="thin">
        <color rgb="FF009966"/>
      </bottom>
    </border>
    <border>
      <left style="thin">
        <color rgb="FF000000"/>
      </left>
      <top style="thin">
        <color rgb="FF000000"/>
      </top>
    </border>
    <border>
      <left style="thin">
        <color rgb="FF009966"/>
      </left>
      <right style="thin">
        <color rgb="FF009966"/>
      </right>
      <top style="thin">
        <color rgb="FF000000"/>
      </top>
    </border>
    <border>
      <left style="thin">
        <color rgb="FF009966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FFFFFF"/>
      </top>
    </border>
    <border>
      <left style="thin">
        <color rgb="FFFFFFFF"/>
      </left>
    </border>
    <border>
      <right style="thin">
        <color rgb="FFFFFFFF"/>
      </right>
      <top style="thin">
        <color rgb="FFFFFFFF"/>
      </top>
    </border>
    <border>
      <right style="thin">
        <color rgb="FF009966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left style="thin">
        <color rgb="FF000000"/>
      </left>
      <top style="thin">
        <color rgb="FF009966"/>
      </top>
      <bottom style="thin">
        <color rgb="FFFFFFFF"/>
      </bottom>
    </border>
    <border>
      <left style="dotted">
        <color rgb="FF009966"/>
      </left>
      <top style="thin">
        <color rgb="FF009966"/>
      </top>
      <bottom style="thin">
        <color rgb="FFFFFFFF"/>
      </bottom>
    </border>
    <border>
      <right style="thin">
        <color rgb="FF000000"/>
      </right>
      <top style="thin">
        <color rgb="FF009966"/>
      </top>
      <bottom style="thin">
        <color rgb="FFFFFFFF"/>
      </bottom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left style="dotted">
        <color rgb="FF009966"/>
      </left>
      <top style="thin">
        <color rgb="FFFFFFFF"/>
      </top>
      <bottom style="thin">
        <color rgb="FFFFFFFF"/>
      </bottom>
    </border>
    <border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bottom style="thin">
        <color rgb="FF009966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9966"/>
      </left>
    </border>
    <border>
      <left style="thin">
        <color rgb="FF000000"/>
      </left>
      <right style="thin">
        <color rgb="FFFFFFFF"/>
      </right>
      <top style="thin">
        <color rgb="FFFFFFFF"/>
      </top>
    </border>
    <border>
      <left style="dotted">
        <color rgb="FF009966"/>
      </left>
    </border>
    <border>
      <right style="thin">
        <color rgb="FF000000"/>
      </right>
    </border>
    <border>
      <left style="thin">
        <color rgb="FF000000"/>
      </left>
      <right style="thin">
        <color rgb="FFFFFFFF"/>
      </right>
      <top style="dotted">
        <color rgb="FF009966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tted">
        <color rgb="FF009966"/>
      </top>
      <bottom style="thin">
        <color rgb="FFFFFFFF"/>
      </bottom>
    </border>
    <border>
      <left style="thin">
        <color rgb="FFFFFFFF"/>
      </left>
      <top style="dotted">
        <color rgb="FF009966"/>
      </top>
      <bottom style="thin">
        <color rgb="FFFFFFFF"/>
      </bottom>
    </border>
    <border>
      <left style="dotted">
        <color rgb="FF009966"/>
      </left>
      <top style="dotted">
        <color rgb="FF009966"/>
      </top>
      <bottom style="thin">
        <color rgb="FFFFFFFF"/>
      </bottom>
    </border>
    <border>
      <left style="dotted">
        <color rgb="FF009966"/>
      </left>
      <right style="thin">
        <color rgb="FF000000"/>
      </right>
      <top style="dotted">
        <color rgb="FF009966"/>
      </top>
      <bottom style="thin">
        <color rgb="FFFFFFFF"/>
      </bottom>
    </border>
    <border>
      <left style="dotted">
        <color rgb="FF009966"/>
      </left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top style="thin">
        <color rgb="FFFFFFFF"/>
      </top>
      <bottom style="thin">
        <color rgb="FF000000"/>
      </bottom>
    </border>
    <border>
      <left style="dotted">
        <color rgb="FF009966"/>
      </lef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right style="thin">
        <color rgb="FFFFFFFF"/>
      </right>
    </border>
    <border>
      <left style="thin">
        <color rgb="FFFFFFFF"/>
      </left>
      <right style="dotted">
        <color rgb="FF009966"/>
      </right>
      <top style="thin">
        <color rgb="FF009966"/>
      </top>
      <bottom style="thin">
        <color rgb="FFFFFFFF"/>
      </bottom>
    </border>
    <border>
      <left style="thin">
        <color rgb="FFFFFFFF"/>
      </left>
      <right style="dotted">
        <color rgb="FF009966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dotted">
        <color rgb="FF009966"/>
      </right>
      <top style="thin">
        <color rgb="FFFFFFFF"/>
      </top>
      <bottom style="thin">
        <color rgb="FF009966"/>
      </bottom>
    </border>
    <border>
      <left style="thin">
        <color rgb="FF009966"/>
      </left>
      <top style="thin">
        <color rgb="FF009966"/>
      </top>
      <bottom style="thin">
        <color rgb="FF009966"/>
      </bottom>
    </border>
    <border>
      <top style="thin">
        <color rgb="FF009966"/>
      </top>
      <bottom style="thin">
        <color rgb="FF009966"/>
      </bottom>
    </border>
    <border>
      <left style="thin">
        <color rgb="FF009966"/>
      </left>
      <right style="thin">
        <color rgb="FF009966"/>
      </right>
    </border>
  </borders>
  <cellStyleXfs count="1">
    <xf borderId="0" fillId="0" fontId="0" numFmtId="0" applyAlignment="1" applyFont="1"/>
  </cellStyleXfs>
  <cellXfs count="2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2" fontId="2" numFmtId="0" xfId="0" applyBorder="1" applyFont="1"/>
    <xf borderId="2" fillId="2" fontId="3" numFmtId="0" xfId="0" applyAlignment="1" applyBorder="1" applyFont="1">
      <alignment readingOrder="0" vertical="bottom"/>
    </xf>
    <xf borderId="1" fillId="2" fontId="4" numFmtId="0" xfId="0" applyAlignment="1" applyBorder="1" applyFont="1">
      <alignment readingOrder="0"/>
    </xf>
    <xf borderId="3" fillId="0" fontId="2" numFmtId="0" xfId="0" applyBorder="1" applyFont="1"/>
    <xf borderId="0" fillId="2" fontId="2" numFmtId="0" xfId="0" applyFont="1"/>
    <xf borderId="4" fillId="0" fontId="2" numFmtId="0" xfId="0" applyBorder="1" applyFont="1"/>
    <xf borderId="5" fillId="0" fontId="2" numFmtId="0" xfId="0" applyBorder="1" applyFont="1"/>
    <xf borderId="6" fillId="2" fontId="5" numFmtId="0" xfId="0" applyAlignment="1" applyBorder="1" applyFont="1">
      <alignment readingOrder="0"/>
    </xf>
    <xf borderId="1" fillId="2" fontId="6" numFmtId="0" xfId="0" applyAlignment="1" applyBorder="1" applyFont="1">
      <alignment readingOrder="0" vertical="bottom"/>
    </xf>
    <xf borderId="1" fillId="2" fontId="5" numFmtId="0" xfId="0" applyAlignment="1" applyBorder="1" applyFont="1">
      <alignment readingOrder="0"/>
    </xf>
    <xf borderId="7" fillId="0" fontId="1" numFmtId="0" xfId="0" applyAlignment="1" applyBorder="1" applyFont="1">
      <alignment vertical="bottom"/>
    </xf>
    <xf borderId="8" fillId="0" fontId="2" numFmtId="0" xfId="0" applyBorder="1" applyFont="1"/>
    <xf borderId="9" fillId="0" fontId="1" numFmtId="0" xfId="0" applyAlignment="1" applyBorder="1" applyFont="1">
      <alignment vertical="bottom"/>
    </xf>
    <xf borderId="1" fillId="2" fontId="7" numFmtId="0" xfId="0" applyAlignment="1" applyBorder="1" applyFont="1">
      <alignment readingOrder="0"/>
    </xf>
    <xf borderId="10" fillId="0" fontId="1" numFmtId="0" xfId="0" applyAlignment="1" applyBorder="1" applyFont="1">
      <alignment vertical="bottom"/>
    </xf>
    <xf borderId="11" fillId="3" fontId="8" numFmtId="0" xfId="0" applyAlignment="1" applyBorder="1" applyFill="1" applyFont="1">
      <alignment vertical="bottom"/>
    </xf>
    <xf borderId="9" fillId="0" fontId="2" numFmtId="0" xfId="0" applyBorder="1" applyFont="1"/>
    <xf borderId="7" fillId="0" fontId="2" numFmtId="0" xfId="0" applyBorder="1" applyFont="1"/>
    <xf borderId="12" fillId="3" fontId="1" numFmtId="0" xfId="0" applyAlignment="1" applyBorder="1" applyFont="1">
      <alignment vertical="bottom"/>
    </xf>
    <xf borderId="1" fillId="2" fontId="9" numFmtId="0" xfId="0" applyAlignment="1" applyBorder="1" applyFont="1">
      <alignment readingOrder="0"/>
    </xf>
    <xf borderId="12" fillId="3" fontId="8" numFmtId="0" xfId="0" applyAlignment="1" applyBorder="1" applyFont="1">
      <alignment vertical="bottom"/>
    </xf>
    <xf borderId="13" fillId="0" fontId="2" numFmtId="0" xfId="0" applyBorder="1" applyFont="1"/>
    <xf borderId="14" fillId="3" fontId="1" numFmtId="0" xfId="0" applyAlignment="1" applyBorder="1" applyFont="1">
      <alignment readingOrder="0" vertical="bottom"/>
    </xf>
    <xf borderId="15" fillId="0" fontId="2" numFmtId="0" xfId="0" applyBorder="1" applyFont="1"/>
    <xf borderId="16" fillId="0" fontId="2" numFmtId="0" xfId="0" applyBorder="1" applyFont="1"/>
    <xf borderId="15" fillId="0" fontId="2" numFmtId="0" xfId="0" applyAlignment="1" applyBorder="1" applyFont="1">
      <alignment readingOrder="0"/>
    </xf>
    <xf borderId="17" fillId="0" fontId="2" numFmtId="0" xfId="0" applyBorder="1" applyFont="1"/>
    <xf borderId="18" fillId="0" fontId="2" numFmtId="0" xfId="0" applyAlignment="1" applyBorder="1" applyFont="1">
      <alignment readingOrder="0"/>
    </xf>
    <xf borderId="19" fillId="3" fontId="1" numFmtId="0" xfId="0" applyAlignment="1" applyBorder="1" applyFont="1">
      <alignment vertical="bottom"/>
    </xf>
    <xf borderId="18" fillId="0" fontId="10" numFmtId="0" xfId="0" applyAlignment="1" applyBorder="1" applyFont="1">
      <alignment readingOrder="0"/>
    </xf>
    <xf borderId="15" fillId="0" fontId="1" numFmtId="0" xfId="0" applyAlignment="1" applyBorder="1" applyFont="1">
      <alignment vertical="bottom"/>
    </xf>
    <xf borderId="18" fillId="0" fontId="2" numFmtId="0" xfId="0" applyBorder="1" applyFont="1"/>
    <xf borderId="18" fillId="0" fontId="1" numFmtId="0" xfId="0" applyAlignment="1" applyBorder="1" applyFont="1">
      <alignment vertical="bottom"/>
    </xf>
    <xf borderId="20" fillId="0" fontId="2" numFmtId="0" xfId="0" applyBorder="1" applyFont="1"/>
    <xf borderId="7" fillId="0" fontId="2" numFmtId="0" xfId="0" applyAlignment="1" applyBorder="1" applyFont="1">
      <alignment readingOrder="0"/>
    </xf>
    <xf borderId="6" fillId="2" fontId="11" numFmtId="0" xfId="0" applyAlignment="1" applyBorder="1" applyFont="1">
      <alignment readingOrder="0"/>
    </xf>
    <xf borderId="21" fillId="0" fontId="2" numFmtId="0" xfId="0" applyAlignment="1" applyBorder="1" applyFont="1">
      <alignment readingOrder="0"/>
    </xf>
    <xf borderId="2" fillId="2" fontId="11" numFmtId="0" xfId="0" applyAlignment="1" applyBorder="1" applyFont="1">
      <alignment readingOrder="0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" fillId="2" fontId="11" numFmtId="0" xfId="0" applyAlignment="1" applyBorder="1" applyFont="1">
      <alignment readingOrder="0" vertical="bottom"/>
    </xf>
    <xf borderId="25" fillId="0" fontId="2" numFmtId="0" xfId="0" applyAlignment="1" applyBorder="1" applyFont="1">
      <alignment readingOrder="0"/>
    </xf>
    <xf borderId="26" fillId="0" fontId="2" numFmtId="0" xfId="0" applyBorder="1" applyFont="1"/>
    <xf borderId="27" fillId="0" fontId="2" numFmtId="0" xfId="0" applyAlignment="1" applyBorder="1" applyFont="1">
      <alignment readingOrder="0"/>
    </xf>
    <xf borderId="28" fillId="4" fontId="1" numFmtId="0" xfId="0" applyAlignment="1" applyBorder="1" applyFill="1" applyFont="1">
      <alignment vertical="bottom"/>
    </xf>
    <xf borderId="15" fillId="0" fontId="2" numFmtId="0" xfId="0" applyAlignment="1" applyBorder="1" applyFont="1">
      <alignment readingOrder="0"/>
    </xf>
    <xf borderId="29" fillId="0" fontId="8" numFmtId="0" xfId="0" applyAlignment="1" applyBorder="1" applyFont="1">
      <alignment readingOrder="0"/>
    </xf>
    <xf borderId="30" fillId="0" fontId="2" numFmtId="0" xfId="0" applyBorder="1" applyFont="1"/>
    <xf borderId="31" fillId="0" fontId="1" numFmtId="0" xfId="0" applyAlignment="1" applyBorder="1" applyFont="1">
      <alignment readingOrder="0"/>
    </xf>
    <xf borderId="10" fillId="0" fontId="2" numFmtId="0" xfId="0" applyBorder="1" applyFont="1"/>
    <xf borderId="32" fillId="0" fontId="2" numFmtId="0" xfId="0" applyBorder="1" applyFont="1"/>
    <xf borderId="33" fillId="0" fontId="12" numFmtId="0" xfId="0" applyAlignment="1" applyBorder="1" applyFont="1">
      <alignment readingOrder="0" vertical="center"/>
    </xf>
    <xf borderId="34" fillId="0" fontId="2" numFmtId="0" xfId="0" applyBorder="1" applyFont="1"/>
    <xf borderId="6" fillId="2" fontId="13" numFmtId="0" xfId="0" applyAlignment="1" applyBorder="1" applyFont="1">
      <alignment readingOrder="0"/>
    </xf>
    <xf borderId="35" fillId="0" fontId="1" numFmtId="0" xfId="0" applyAlignment="1" applyBorder="1" applyFont="1">
      <alignment vertical="bottom"/>
    </xf>
    <xf borderId="6" fillId="2" fontId="2" numFmtId="0" xfId="0" applyBorder="1" applyFont="1"/>
    <xf borderId="22" fillId="5" fontId="1" numFmtId="0" xfId="0" applyAlignment="1" applyBorder="1" applyFill="1" applyFont="1">
      <alignment vertical="bottom"/>
    </xf>
    <xf borderId="33" fillId="0" fontId="2" numFmtId="0" xfId="0" applyBorder="1" applyFont="1"/>
    <xf borderId="18" fillId="0" fontId="8" numFmtId="0" xfId="0" applyAlignment="1" applyBorder="1" applyFont="1">
      <alignment readingOrder="0"/>
    </xf>
    <xf borderId="18" fillId="0" fontId="2" numFmtId="0" xfId="0" applyAlignment="1" applyBorder="1" applyFont="1">
      <alignment horizontal="center"/>
    </xf>
    <xf borderId="10" fillId="0" fontId="1" numFmtId="0" xfId="0" applyAlignment="1" applyBorder="1" applyFont="1">
      <alignment readingOrder="0"/>
    </xf>
    <xf borderId="18" fillId="6" fontId="2" numFmtId="0" xfId="0" applyAlignment="1" applyBorder="1" applyFill="1" applyFont="1">
      <alignment horizontal="center" readingOrder="0"/>
    </xf>
    <xf borderId="36" fillId="0" fontId="2" numFmtId="0" xfId="0" applyBorder="1" applyFont="1"/>
    <xf borderId="18" fillId="6" fontId="10" numFmtId="0" xfId="0" applyAlignment="1" applyBorder="1" applyFont="1">
      <alignment horizontal="center" readingOrder="0"/>
    </xf>
    <xf borderId="37" fillId="0" fontId="1" numFmtId="0" xfId="0" applyAlignment="1" applyBorder="1" applyFont="1">
      <alignment vertical="bottom"/>
    </xf>
    <xf borderId="30" fillId="6" fontId="10" numFmtId="0" xfId="0" applyAlignment="1" applyBorder="1" applyFont="1">
      <alignment horizontal="center" readingOrder="0"/>
    </xf>
    <xf borderId="38" fillId="6" fontId="10" numFmtId="0" xfId="0" applyAlignment="1" applyBorder="1" applyFont="1">
      <alignment horizontal="center" readingOrder="0"/>
    </xf>
    <xf borderId="22" fillId="7" fontId="1" numFmtId="0" xfId="0" applyAlignment="1" applyBorder="1" applyFill="1" applyFont="1">
      <alignment vertical="bottom"/>
    </xf>
    <xf borderId="33" fillId="6" fontId="10" numFmtId="0" xfId="0" applyAlignment="1" applyBorder="1" applyFont="1">
      <alignment horizontal="center" readingOrder="0"/>
    </xf>
    <xf borderId="0" fillId="6" fontId="10" numFmtId="0" xfId="0" applyAlignment="1" applyFont="1">
      <alignment horizontal="center" readingOrder="0"/>
    </xf>
    <xf borderId="22" fillId="8" fontId="1" numFmtId="0" xfId="0" applyAlignment="1" applyBorder="1" applyFill="1" applyFont="1">
      <alignment vertical="bottom"/>
    </xf>
    <xf borderId="38" fillId="0" fontId="2" numFmtId="0" xfId="0" applyAlignment="1" applyBorder="1" applyFont="1">
      <alignment horizontal="center"/>
    </xf>
    <xf borderId="24" fillId="9" fontId="1" numFmtId="0" xfId="0" applyAlignment="1" applyBorder="1" applyFill="1" applyFont="1">
      <alignment vertical="bottom"/>
    </xf>
    <xf borderId="0" fillId="2" fontId="9" numFmtId="0" xfId="0" applyAlignment="1" applyFont="1">
      <alignment horizontal="center" readingOrder="0"/>
    </xf>
    <xf borderId="25" fillId="0" fontId="8" numFmtId="0" xfId="0" applyAlignment="1" applyBorder="1" applyFont="1">
      <alignment readingOrder="0"/>
    </xf>
    <xf borderId="0" fillId="10" fontId="10" numFmtId="0" xfId="0" applyAlignment="1" applyFill="1" applyFont="1">
      <alignment horizontal="center" readingOrder="0"/>
    </xf>
    <xf borderId="39" fillId="0" fontId="1" numFmtId="0" xfId="0" applyAlignment="1" applyBorder="1" applyFont="1">
      <alignment readingOrder="0"/>
    </xf>
    <xf borderId="40" fillId="0" fontId="2" numFmtId="0" xfId="0" applyBorder="1" applyFont="1"/>
    <xf borderId="41" fillId="0" fontId="2" numFmtId="0" xfId="0" applyBorder="1" applyFont="1"/>
    <xf borderId="0" fillId="2" fontId="10" numFmtId="0" xfId="0" applyAlignment="1" applyFont="1">
      <alignment horizontal="center" readingOrder="0"/>
    </xf>
    <xf borderId="27" fillId="0" fontId="1" numFmtId="0" xfId="0" applyAlignment="1" applyBorder="1" applyFont="1">
      <alignment vertical="bottom"/>
    </xf>
    <xf borderId="7" fillId="6" fontId="1" numFmtId="0" xfId="0" applyAlignment="1" applyBorder="1" applyFont="1">
      <alignment vertical="bottom"/>
    </xf>
    <xf borderId="7" fillId="0" fontId="8" numFmtId="0" xfId="0" applyBorder="1" applyFont="1"/>
    <xf borderId="7" fillId="0" fontId="1" numFmtId="0" xfId="0" applyBorder="1" applyFont="1"/>
    <xf borderId="42" fillId="2" fontId="10" numFmtId="0" xfId="0" applyAlignment="1" applyBorder="1" applyFont="1">
      <alignment horizontal="left" readingOrder="0"/>
    </xf>
    <xf borderId="10" fillId="0" fontId="14" numFmtId="0" xfId="0" applyAlignment="1" applyBorder="1" applyFont="1">
      <alignment readingOrder="0" vertical="bottom"/>
    </xf>
    <xf quotePrefix="1" borderId="18" fillId="0" fontId="1" numFmtId="0" xfId="0" applyAlignment="1" applyBorder="1" applyFont="1">
      <alignment shrinkToFit="0" vertical="bottom" wrapText="0"/>
    </xf>
    <xf borderId="43" fillId="2" fontId="9" numFmtId="164" xfId="0" applyAlignment="1" applyBorder="1" applyFont="1" applyNumberFormat="1">
      <alignment horizontal="center" readingOrder="0"/>
    </xf>
    <xf borderId="10" fillId="0" fontId="2" numFmtId="0" xfId="0" applyAlignment="1" applyBorder="1" applyFont="1">
      <alignment readingOrder="0"/>
    </xf>
    <xf quotePrefix="1" borderId="18" fillId="0" fontId="1" numFmtId="0" xfId="0" applyAlignment="1" applyBorder="1" applyFont="1">
      <alignment readingOrder="0" vertical="bottom"/>
    </xf>
    <xf borderId="10" fillId="0" fontId="14" numFmtId="0" xfId="0" applyAlignment="1" applyBorder="1" applyFont="1">
      <alignment vertical="bottom"/>
    </xf>
    <xf borderId="10" fillId="0" fontId="1" numFmtId="0" xfId="0" applyAlignment="1" applyBorder="1" applyFont="1">
      <alignment shrinkToFit="0" vertical="bottom" wrapText="1"/>
    </xf>
    <xf borderId="44" fillId="2" fontId="9" numFmtId="164" xfId="0" applyAlignment="1" applyBorder="1" applyFont="1" applyNumberFormat="1">
      <alignment horizontal="center" readingOrder="0"/>
    </xf>
    <xf borderId="18" fillId="0" fontId="15" numFmtId="0" xfId="0" applyAlignment="1" applyBorder="1" applyFont="1">
      <alignment shrinkToFit="0" vertical="top" wrapText="1"/>
    </xf>
    <xf borderId="45" fillId="2" fontId="9" numFmtId="164" xfId="0" applyAlignment="1" applyBorder="1" applyFont="1" applyNumberFormat="1">
      <alignment horizontal="center" readingOrder="0"/>
    </xf>
    <xf borderId="38" fillId="0" fontId="16" numFmtId="0" xfId="0" applyAlignment="1" applyBorder="1" applyFont="1">
      <alignment readingOrder="0" shrinkToFit="0" vertical="top" wrapText="1"/>
    </xf>
    <xf borderId="46" fillId="2" fontId="9" numFmtId="164" xfId="0" applyAlignment="1" applyBorder="1" applyFont="1" applyNumberFormat="1">
      <alignment horizontal="center" readingOrder="0"/>
    </xf>
    <xf borderId="47" fillId="0" fontId="2" numFmtId="0" xfId="0" applyBorder="1" applyFont="1"/>
    <xf borderId="48" fillId="10" fontId="2" numFmtId="0" xfId="0" applyAlignment="1" applyBorder="1" applyFont="1">
      <alignment readingOrder="0" shrinkToFit="0" vertical="top" wrapText="1"/>
    </xf>
    <xf borderId="49" fillId="0" fontId="2" numFmtId="0" xfId="0" applyBorder="1" applyFont="1"/>
    <xf borderId="50" fillId="0" fontId="2" numFmtId="0" xfId="0" applyBorder="1" applyFont="1"/>
    <xf borderId="18" fillId="11" fontId="1" numFmtId="0" xfId="0" applyAlignment="1" applyBorder="1" applyFill="1" applyFont="1">
      <alignment horizontal="center"/>
    </xf>
    <xf borderId="15" fillId="0" fontId="10" numFmtId="0" xfId="0" applyAlignment="1" applyBorder="1" applyFont="1">
      <alignment horizontal="right" readingOrder="0" textRotation="90" vertical="center"/>
    </xf>
    <xf borderId="51" fillId="0" fontId="2" numFmtId="0" xfId="0" applyBorder="1" applyFont="1"/>
    <xf borderId="47" fillId="0" fontId="10" numFmtId="0" xfId="0" applyAlignment="1" applyBorder="1" applyFont="1">
      <alignment horizontal="right" readingOrder="0" textRotation="90" vertical="center"/>
    </xf>
    <xf borderId="52" fillId="0" fontId="2" numFmtId="0" xfId="0" applyBorder="1" applyFont="1"/>
    <xf borderId="53" fillId="0" fontId="2" numFmtId="0" xfId="0" applyAlignment="1" applyBorder="1" applyFont="1">
      <alignment readingOrder="0"/>
    </xf>
    <xf borderId="18" fillId="10" fontId="17" numFmtId="0" xfId="0" applyAlignment="1" applyBorder="1" applyFont="1">
      <alignment horizontal="center"/>
    </xf>
    <xf borderId="34" fillId="0" fontId="2" numFmtId="165" xfId="0" applyAlignment="1" applyBorder="1" applyFont="1" applyNumberFormat="1">
      <alignment horizontal="center" readingOrder="0"/>
    </xf>
    <xf borderId="10" fillId="0" fontId="18" numFmtId="0" xfId="0" applyAlignment="1" applyBorder="1" applyFont="1">
      <alignment readingOrder="0" shrinkToFit="0" vertical="top" wrapText="1"/>
    </xf>
    <xf borderId="29" fillId="0" fontId="2" numFmtId="165" xfId="0" applyAlignment="1" applyBorder="1" applyFont="1" applyNumberFormat="1">
      <alignment horizontal="center" readingOrder="0"/>
    </xf>
    <xf borderId="18" fillId="0" fontId="1" numFmtId="0" xfId="0" applyAlignment="1" applyBorder="1" applyFont="1">
      <alignment vertical="top"/>
    </xf>
    <xf borderId="29" fillId="0" fontId="2" numFmtId="165" xfId="0" applyAlignment="1" applyBorder="1" applyFont="1" applyNumberFormat="1">
      <alignment horizontal="center"/>
    </xf>
    <xf borderId="18" fillId="0" fontId="19" numFmtId="0" xfId="0" applyAlignment="1" applyBorder="1" applyFont="1">
      <alignment horizontal="center"/>
    </xf>
    <xf borderId="31" fillId="0" fontId="2" numFmtId="165" xfId="0" applyAlignment="1" applyBorder="1" applyFont="1" applyNumberFormat="1">
      <alignment horizontal="center"/>
    </xf>
    <xf borderId="18" fillId="0" fontId="15" numFmtId="0" xfId="0" applyAlignment="1" applyBorder="1" applyFont="1">
      <alignment readingOrder="0" shrinkToFit="0" vertical="top" wrapText="1"/>
    </xf>
    <xf borderId="54" fillId="0" fontId="2" numFmtId="165" xfId="0" applyAlignment="1" applyBorder="1" applyFont="1" applyNumberFormat="1">
      <alignment horizontal="center"/>
    </xf>
    <xf borderId="18" fillId="6" fontId="20" numFmtId="0" xfId="0" applyAlignment="1" applyBorder="1" applyFont="1">
      <alignment horizontal="center" vertical="bottom"/>
    </xf>
    <xf borderId="55" fillId="0" fontId="2" numFmtId="165" xfId="0" applyAlignment="1" applyBorder="1" applyFont="1" applyNumberFormat="1">
      <alignment horizontal="center"/>
    </xf>
    <xf borderId="18" fillId="0" fontId="14" numFmtId="0" xfId="0" applyAlignment="1" applyBorder="1" applyFont="1">
      <alignment vertical="bottom"/>
    </xf>
    <xf borderId="48" fillId="0" fontId="2" numFmtId="0" xfId="0" applyBorder="1" applyFont="1"/>
    <xf borderId="56" fillId="0" fontId="2" numFmtId="0" xfId="0" applyAlignment="1" applyBorder="1" applyFont="1">
      <alignment readingOrder="0"/>
    </xf>
    <xf borderId="18" fillId="0" fontId="8" numFmtId="0" xfId="0" applyAlignment="1" applyBorder="1" applyFont="1">
      <alignment readingOrder="0" vertical="top"/>
    </xf>
    <xf borderId="15" fillId="0" fontId="2" numFmtId="165" xfId="0" applyAlignment="1" applyBorder="1" applyFont="1" applyNumberFormat="1">
      <alignment horizontal="center" readingOrder="0"/>
    </xf>
    <xf borderId="18" fillId="0" fontId="8" numFmtId="0" xfId="0" applyAlignment="1" applyBorder="1" applyFont="1">
      <alignment vertical="top"/>
    </xf>
    <xf borderId="18" fillId="0" fontId="2" numFmtId="165" xfId="0" applyAlignment="1" applyBorder="1" applyFont="1" applyNumberFormat="1">
      <alignment horizontal="center" readingOrder="0"/>
    </xf>
    <xf borderId="18" fillId="0" fontId="8" numFmtId="0" xfId="0" applyAlignment="1" applyBorder="1" applyFont="1">
      <alignment readingOrder="0" shrinkToFit="0" vertical="bottom" wrapText="0"/>
    </xf>
    <xf borderId="18" fillId="0" fontId="2" numFmtId="165" xfId="0" applyAlignment="1" applyBorder="1" applyFont="1" applyNumberFormat="1">
      <alignment horizontal="center"/>
    </xf>
    <xf borderId="18" fillId="0" fontId="21" numFmtId="0" xfId="0" applyAlignment="1" applyBorder="1" applyFont="1">
      <alignment readingOrder="0" vertical="top"/>
    </xf>
    <xf borderId="10" fillId="0" fontId="2" numFmtId="165" xfId="0" applyAlignment="1" applyBorder="1" applyFont="1" applyNumberFormat="1">
      <alignment horizontal="center"/>
    </xf>
    <xf borderId="18" fillId="0" fontId="1" numFmtId="0" xfId="0" applyAlignment="1" applyBorder="1" applyFont="1">
      <alignment shrinkToFit="0" vertical="bottom" wrapText="1"/>
    </xf>
    <xf borderId="57" fillId="0" fontId="2" numFmtId="165" xfId="0" applyAlignment="1" applyBorder="1" applyFont="1" applyNumberFormat="1">
      <alignment horizontal="center"/>
    </xf>
    <xf borderId="18" fillId="0" fontId="8" numFmtId="0" xfId="0" applyAlignment="1" applyBorder="1" applyFont="1">
      <alignment vertical="bottom"/>
    </xf>
    <xf borderId="58" fillId="0" fontId="2" numFmtId="165" xfId="0" applyAlignment="1" applyBorder="1" applyFont="1" applyNumberFormat="1">
      <alignment horizontal="center"/>
    </xf>
    <xf borderId="59" fillId="0" fontId="2" numFmtId="0" xfId="0" applyBorder="1" applyFont="1"/>
    <xf borderId="0" fillId="0" fontId="1" numFmtId="0" xfId="0" applyAlignment="1" applyFont="1">
      <alignment readingOrder="0"/>
    </xf>
    <xf borderId="60" fillId="0" fontId="2" numFmtId="0" xfId="0" applyAlignment="1" applyBorder="1" applyFont="1">
      <alignment readingOrder="0"/>
    </xf>
    <xf borderId="15" fillId="0" fontId="2" numFmtId="165" xfId="0" applyAlignment="1" applyBorder="1" applyFont="1" applyNumberFormat="1">
      <alignment horizontal="center"/>
    </xf>
    <xf borderId="18" fillId="0" fontId="1" numFmtId="0" xfId="0" applyAlignment="1" applyBorder="1" applyFont="1">
      <alignment readingOrder="0" shrinkToFit="0" vertical="bottom" wrapText="0"/>
    </xf>
    <xf borderId="21" fillId="0" fontId="22" numFmtId="0" xfId="0" applyAlignment="1" applyBorder="1" applyFont="1">
      <alignment horizontal="right" readingOrder="0"/>
    </xf>
    <xf borderId="15" fillId="0" fontId="23" numFmtId="0" xfId="0" applyAlignment="1" applyBorder="1" applyFont="1">
      <alignment horizontal="center" readingOrder="0" textRotation="0" vertical="center"/>
    </xf>
    <xf borderId="21" fillId="0" fontId="2" numFmtId="0" xfId="0" applyAlignment="1" applyBorder="1" applyFont="1">
      <alignment horizontal="right" readingOrder="0"/>
    </xf>
    <xf borderId="15" fillId="0" fontId="22" numFmtId="0" xfId="0" applyAlignment="1" applyBorder="1" applyFont="1">
      <alignment horizontal="center" readingOrder="0" textRotation="0" vertical="center"/>
    </xf>
    <xf borderId="60" fillId="0" fontId="2" numFmtId="0" xfId="0" applyAlignment="1" applyBorder="1" applyFont="1">
      <alignment readingOrder="0"/>
    </xf>
    <xf borderId="37" fillId="0" fontId="22" numFmtId="165" xfId="0" applyAlignment="1" applyBorder="1" applyFont="1" applyNumberFormat="1">
      <alignment horizontal="right" readingOrder="0"/>
    </xf>
    <xf borderId="37" fillId="0" fontId="2" numFmtId="165" xfId="0" applyAlignment="1" applyBorder="1" applyFont="1" applyNumberFormat="1">
      <alignment horizontal="right" readingOrder="0"/>
    </xf>
    <xf borderId="58" fillId="0" fontId="2" numFmtId="165" xfId="0" applyAlignment="1" applyBorder="1" applyFont="1" applyNumberFormat="1">
      <alignment horizontal="center" readingOrder="0"/>
    </xf>
    <xf borderId="10" fillId="0" fontId="2" numFmtId="165" xfId="0" applyAlignment="1" applyBorder="1" applyFont="1" applyNumberFormat="1">
      <alignment horizontal="center" readingOrder="0"/>
    </xf>
    <xf borderId="61" fillId="0" fontId="2" numFmtId="0" xfId="0" applyBorder="1" applyFont="1"/>
    <xf borderId="57" fillId="0" fontId="2" numFmtId="165" xfId="0" applyAlignment="1" applyBorder="1" applyFont="1" applyNumberFormat="1">
      <alignment horizontal="center" readingOrder="0"/>
    </xf>
    <xf borderId="0" fillId="0" fontId="2" numFmtId="0" xfId="0" applyAlignment="1" applyFont="1">
      <alignment readingOrder="0"/>
    </xf>
    <xf borderId="13" fillId="0" fontId="10" numFmtId="0" xfId="0" applyAlignment="1" applyBorder="1" applyFont="1">
      <alignment horizontal="right" readingOrder="0" textRotation="90" vertical="center"/>
    </xf>
    <xf borderId="0" fillId="0" fontId="2" numFmtId="0" xfId="0" applyFont="1"/>
    <xf borderId="18" fillId="0" fontId="2" numFmtId="0" xfId="0" applyAlignment="1" applyBorder="1" applyFont="1">
      <alignment horizontal="center"/>
    </xf>
    <xf borderId="26" fillId="0" fontId="2" numFmtId="0" xfId="0" applyBorder="1" applyFont="1"/>
    <xf borderId="5" fillId="0" fontId="2" numFmtId="165" xfId="0" applyBorder="1" applyFont="1" applyNumberFormat="1"/>
    <xf borderId="62" fillId="0" fontId="2" numFmtId="0" xfId="0" applyAlignment="1" applyBorder="1" applyFont="1">
      <alignment readingOrder="0"/>
    </xf>
    <xf borderId="30" fillId="0" fontId="2" numFmtId="0" xfId="0" applyAlignment="1" applyBorder="1" applyFont="1">
      <alignment horizontal="center"/>
    </xf>
    <xf borderId="30" fillId="0" fontId="2" numFmtId="165" xfId="0" applyAlignment="1" applyBorder="1" applyFont="1" applyNumberFormat="1">
      <alignment horizontal="center"/>
    </xf>
    <xf borderId="30" fillId="0" fontId="2" numFmtId="165" xfId="0" applyAlignment="1" applyBorder="1" applyFont="1" applyNumberFormat="1">
      <alignment horizontal="center" readingOrder="0"/>
    </xf>
    <xf borderId="38" fillId="0" fontId="2" numFmtId="165" xfId="0" applyAlignment="1" applyBorder="1" applyFont="1" applyNumberFormat="1">
      <alignment horizontal="center" readingOrder="0"/>
    </xf>
    <xf borderId="63" fillId="0" fontId="2" numFmtId="165" xfId="0" applyAlignment="1" applyBorder="1" applyFont="1" applyNumberFormat="1">
      <alignment horizontal="center" readingOrder="0"/>
    </xf>
    <xf borderId="9" fillId="0" fontId="2" numFmtId="165" xfId="0" applyAlignment="1" applyBorder="1" applyFont="1" applyNumberFormat="1">
      <alignment horizontal="center" readingOrder="0"/>
    </xf>
    <xf borderId="64" fillId="0" fontId="2" numFmtId="165" xfId="0" applyAlignment="1" applyBorder="1" applyFont="1" applyNumberFormat="1">
      <alignment horizontal="center" readingOrder="0"/>
    </xf>
    <xf borderId="65" fillId="0" fontId="2" numFmtId="0" xfId="0" applyAlignment="1" applyBorder="1" applyFont="1">
      <alignment readingOrder="0"/>
    </xf>
    <xf borderId="66" fillId="0" fontId="2" numFmtId="0" xfId="0" applyAlignment="1" applyBorder="1" applyFont="1">
      <alignment horizontal="center"/>
    </xf>
    <xf borderId="66" fillId="0" fontId="2" numFmtId="165" xfId="0" applyAlignment="1" applyBorder="1" applyFont="1" applyNumberFormat="1">
      <alignment horizontal="center"/>
    </xf>
    <xf borderId="66" fillId="0" fontId="2" numFmtId="165" xfId="0" applyAlignment="1" applyBorder="1" applyFont="1" applyNumberFormat="1">
      <alignment horizontal="center" readingOrder="0"/>
    </xf>
    <xf borderId="67" fillId="0" fontId="2" numFmtId="165" xfId="0" applyAlignment="1" applyBorder="1" applyFont="1" applyNumberFormat="1">
      <alignment horizontal="center" readingOrder="0"/>
    </xf>
    <xf borderId="68" fillId="0" fontId="2" numFmtId="165" xfId="0" applyAlignment="1" applyBorder="1" applyFont="1" applyNumberFormat="1">
      <alignment horizontal="center" readingOrder="0"/>
    </xf>
    <xf borderId="69" fillId="0" fontId="2" numFmtId="165" xfId="0" applyAlignment="1" applyBorder="1" applyFont="1" applyNumberFormat="1">
      <alignment horizontal="center" readingOrder="0"/>
    </xf>
    <xf borderId="26" fillId="0" fontId="2" numFmtId="0" xfId="0" applyAlignment="1" applyBorder="1" applyFont="1">
      <alignment readingOrder="0"/>
    </xf>
    <xf borderId="5" fillId="0" fontId="22" numFmtId="165" xfId="0" applyAlignment="1" applyBorder="1" applyFont="1" applyNumberFormat="1">
      <alignment horizontal="right" readingOrder="0"/>
    </xf>
    <xf borderId="70" fillId="0" fontId="2" numFmtId="165" xfId="0" applyAlignment="1" applyBorder="1" applyFont="1" applyNumberFormat="1">
      <alignment horizontal="center" readingOrder="0"/>
    </xf>
    <xf borderId="71" fillId="0" fontId="2" numFmtId="165" xfId="0" applyAlignment="1" applyBorder="1" applyFont="1" applyNumberFormat="1">
      <alignment horizontal="center" readingOrder="0"/>
    </xf>
    <xf borderId="72" fillId="0" fontId="2" numFmtId="0" xfId="0" applyAlignment="1" applyBorder="1" applyFont="1">
      <alignment readingOrder="0"/>
    </xf>
    <xf borderId="73" fillId="0" fontId="2" numFmtId="0" xfId="0" applyAlignment="1" applyBorder="1" applyFont="1">
      <alignment horizontal="center"/>
    </xf>
    <xf borderId="73" fillId="0" fontId="2" numFmtId="165" xfId="0" applyAlignment="1" applyBorder="1" applyFont="1" applyNumberFormat="1">
      <alignment horizontal="center"/>
    </xf>
    <xf borderId="73" fillId="0" fontId="2" numFmtId="165" xfId="0" applyAlignment="1" applyBorder="1" applyFont="1" applyNumberFormat="1">
      <alignment horizontal="center" readingOrder="0"/>
    </xf>
    <xf borderId="74" fillId="0" fontId="2" numFmtId="165" xfId="0" applyAlignment="1" applyBorder="1" applyFont="1" applyNumberFormat="1">
      <alignment horizontal="center" readingOrder="0"/>
    </xf>
    <xf borderId="75" fillId="0" fontId="2" numFmtId="165" xfId="0" applyAlignment="1" applyBorder="1" applyFont="1" applyNumberFormat="1">
      <alignment horizontal="center" readingOrder="0"/>
    </xf>
    <xf borderId="76" fillId="0" fontId="2" numFmtId="165" xfId="0" applyAlignment="1" applyBorder="1" applyFont="1" applyNumberFormat="1">
      <alignment horizontal="center" readingOrder="0"/>
    </xf>
    <xf borderId="9" fillId="6" fontId="2" numFmtId="0" xfId="0" applyAlignment="1" applyBorder="1" applyFont="1">
      <alignment readingOrder="0"/>
    </xf>
    <xf borderId="9" fillId="6" fontId="2" numFmtId="0" xfId="0" applyAlignment="1" applyBorder="1" applyFont="1">
      <alignment horizontal="center"/>
    </xf>
    <xf borderId="48" fillId="6" fontId="2" numFmtId="0" xfId="0" applyAlignment="1" applyBorder="1" applyFont="1">
      <alignment horizontal="center"/>
    </xf>
    <xf borderId="0" fillId="6" fontId="2" numFmtId="0" xfId="0" applyFont="1"/>
    <xf borderId="36" fillId="0" fontId="10" numFmtId="0" xfId="0" applyAlignment="1" applyBorder="1" applyFont="1">
      <alignment horizontal="right" readingOrder="0" textRotation="90" vertical="center"/>
    </xf>
    <xf borderId="77" fillId="0" fontId="10" numFmtId="0" xfId="0" applyAlignment="1" applyBorder="1" applyFont="1">
      <alignment readingOrder="0"/>
    </xf>
    <xf borderId="9" fillId="0" fontId="2" numFmtId="0" xfId="0" applyAlignment="1" applyBorder="1" applyFont="1">
      <alignment horizontal="center"/>
    </xf>
    <xf borderId="48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0" fillId="0" fontId="10" numFmtId="0" xfId="0" applyAlignment="1" applyBorder="1" applyFont="1">
      <alignment horizontal="right" readingOrder="0" textRotation="90" vertical="center"/>
    </xf>
    <xf borderId="38" fillId="0" fontId="10" numFmtId="0" xfId="0" applyAlignment="1" applyBorder="1" applyFont="1">
      <alignment horizontal="right" readingOrder="0" textRotation="90" vertical="center"/>
    </xf>
    <xf borderId="28" fillId="2" fontId="9" numFmtId="0" xfId="0" applyAlignment="1" applyBorder="1" applyFont="1">
      <alignment readingOrder="0"/>
    </xf>
    <xf borderId="29" fillId="0" fontId="2" numFmtId="165" xfId="0" applyAlignment="1" applyBorder="1" applyFont="1" applyNumberFormat="1">
      <alignment horizontal="center"/>
    </xf>
    <xf borderId="78" fillId="0" fontId="2" numFmtId="165" xfId="0" applyAlignment="1" applyBorder="1" applyFont="1" applyNumberFormat="1">
      <alignment horizontal="center"/>
    </xf>
    <xf borderId="34" fillId="0" fontId="2" numFmtId="165" xfId="0" applyAlignment="1" applyBorder="1" applyFont="1" applyNumberFormat="1">
      <alignment horizontal="center"/>
    </xf>
    <xf borderId="35" fillId="0" fontId="2" numFmtId="165" xfId="0" applyAlignment="1" applyBorder="1" applyFont="1" applyNumberFormat="1">
      <alignment horizontal="center"/>
    </xf>
    <xf borderId="22" fillId="2" fontId="9" numFmtId="0" xfId="0" applyAlignment="1" applyBorder="1" applyFont="1">
      <alignment readingOrder="0"/>
    </xf>
    <xf borderId="18" fillId="10" fontId="2" numFmtId="165" xfId="0" applyAlignment="1" applyBorder="1" applyFont="1" applyNumberFormat="1">
      <alignment horizontal="center"/>
    </xf>
    <xf borderId="79" fillId="10" fontId="2" numFmtId="165" xfId="0" applyAlignment="1" applyBorder="1" applyFont="1" applyNumberFormat="1">
      <alignment horizontal="center"/>
    </xf>
    <xf borderId="15" fillId="10" fontId="2" numFmtId="165" xfId="0" applyAlignment="1" applyBorder="1" applyFont="1" applyNumberFormat="1">
      <alignment horizontal="center"/>
    </xf>
    <xf borderId="37" fillId="10" fontId="2" numFmtId="165" xfId="0" applyAlignment="1" applyBorder="1" applyFont="1" applyNumberFormat="1">
      <alignment horizontal="center"/>
    </xf>
    <xf borderId="24" fillId="2" fontId="9" numFmtId="0" xfId="0" applyAlignment="1" applyBorder="1" applyFont="1">
      <alignment readingOrder="0"/>
    </xf>
    <xf borderId="25" fillId="0" fontId="2" numFmtId="165" xfId="0" applyAlignment="1" applyBorder="1" applyFont="1" applyNumberFormat="1">
      <alignment horizontal="center"/>
    </xf>
    <xf borderId="80" fillId="0" fontId="2" numFmtId="165" xfId="0" applyAlignment="1" applyBorder="1" applyFont="1" applyNumberFormat="1">
      <alignment horizontal="center"/>
    </xf>
    <xf borderId="41" fillId="0" fontId="2" numFmtId="165" xfId="0" applyAlignment="1" applyBorder="1" applyFont="1" applyNumberFormat="1">
      <alignment horizontal="center"/>
    </xf>
    <xf borderId="27" fillId="0" fontId="2" numFmtId="165" xfId="0" applyAlignment="1" applyBorder="1" applyFont="1" applyNumberFormat="1">
      <alignment horizontal="center"/>
    </xf>
    <xf borderId="38" fillId="0" fontId="2" numFmtId="0" xfId="0" applyBorder="1" applyFont="1"/>
    <xf borderId="1" fillId="2" fontId="24" numFmtId="0" xfId="0" applyAlignment="1" applyBorder="1" applyFont="1">
      <alignment horizontal="center" readingOrder="0"/>
    </xf>
    <xf borderId="4" fillId="10" fontId="10" numFmtId="0" xfId="0" applyAlignment="1" applyBorder="1" applyFont="1">
      <alignment horizontal="center" readingOrder="0"/>
    </xf>
    <xf borderId="20" fillId="2" fontId="24" numFmtId="0" xfId="0" applyAlignment="1" applyBorder="1" applyFont="1">
      <alignment horizontal="center" readingOrder="0"/>
    </xf>
    <xf borderId="7" fillId="12" fontId="2" numFmtId="0" xfId="0" applyAlignment="1" applyBorder="1" applyFill="1" applyFont="1">
      <alignment horizontal="center" readingOrder="0"/>
    </xf>
    <xf borderId="81" fillId="2" fontId="9" numFmtId="0" xfId="0" applyAlignment="1" applyBorder="1" applyFont="1">
      <alignment horizontal="center" readingOrder="0"/>
    </xf>
    <xf borderId="21" fillId="12" fontId="2" numFmtId="0" xfId="0" applyAlignment="1" applyBorder="1" applyFont="1">
      <alignment horizontal="center" readingOrder="0"/>
    </xf>
    <xf borderId="82" fillId="0" fontId="2" numFmtId="0" xfId="0" applyBorder="1" applyFont="1"/>
    <xf borderId="24" fillId="2" fontId="24" numFmtId="0" xfId="0" applyAlignment="1" applyBorder="1" applyFont="1">
      <alignment horizontal="center" readingOrder="0"/>
    </xf>
    <xf borderId="25" fillId="10" fontId="2" numFmtId="165" xfId="0" applyAlignment="1" applyBorder="1" applyFont="1" applyNumberFormat="1">
      <alignment horizontal="center" readingOrder="0"/>
    </xf>
    <xf borderId="27" fillId="10" fontId="2" numFmtId="165" xfId="0" applyAlignment="1" applyBorder="1" applyFont="1" applyNumberFormat="1">
      <alignment horizontal="center" readingOrder="0"/>
    </xf>
    <xf borderId="25" fillId="6" fontId="25" numFmtId="0" xfId="0" applyAlignment="1" applyBorder="1" applyFont="1">
      <alignment horizontal="left" readingOrder="0"/>
    </xf>
    <xf borderId="83" fillId="2" fontId="9" numFmtId="164" xfId="0" applyAlignment="1" applyBorder="1" applyFont="1" applyNumberFormat="1">
      <alignment horizontal="center" readingOrder="0"/>
    </xf>
    <xf borderId="61" fillId="2" fontId="9" numFmtId="164" xfId="0" applyAlignment="1" applyBorder="1" applyFont="1" applyNumberFormat="1">
      <alignment horizontal="center" readingOrder="0"/>
    </xf>
    <xf borderId="18" fillId="6" fontId="10" numFmtId="164" xfId="0" applyAlignment="1" applyBorder="1" applyFont="1" applyNumberFormat="1">
      <alignment horizontal="center" readingOrder="0"/>
    </xf>
    <xf borderId="7" fillId="12" fontId="2" numFmtId="165" xfId="0" applyAlignment="1" applyBorder="1" applyFont="1" applyNumberFormat="1">
      <alignment horizontal="center" readingOrder="0"/>
    </xf>
    <xf borderId="21" fillId="12" fontId="2" numFmtId="165" xfId="0" applyAlignment="1" applyBorder="1" applyFont="1" applyNumberFormat="1">
      <alignment horizontal="center" readingOrder="0"/>
    </xf>
    <xf borderId="18" fillId="6" fontId="2" numFmtId="0" xfId="0" applyAlignment="1" applyBorder="1" applyFont="1">
      <alignment horizontal="center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009966"/>
          <bgColor rgb="FF009966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>
        <b/>
        <color rgb="FFFF0000"/>
      </font>
      <fill>
        <patternFill patternType="none"/>
      </fill>
      <border/>
    </dxf>
  </dxfs>
  <tableStyles count="4">
    <tableStyle count="3" pivot="0" name="Prezzi iPhone-style">
      <tableStyleElement dxfId="1" type="headerRow"/>
      <tableStyleElement dxfId="2" type="firstRowStripe"/>
      <tableStyleElement dxfId="3" type="secondRowStripe"/>
    </tableStyle>
    <tableStyle count="3" pivot="0" name="Prezzi iPhone-style 2">
      <tableStyleElement dxfId="1" type="headerRow"/>
      <tableStyleElement dxfId="2" type="firstRowStripe"/>
      <tableStyleElement dxfId="3" type="secondRowStripe"/>
    </tableStyle>
    <tableStyle count="3" pivot="0" name="Prezzi iPad-style">
      <tableStyleElement dxfId="1" type="headerRow"/>
      <tableStyleElement dxfId="2" type="firstRowStripe"/>
      <tableStyleElement dxfId="3" type="secondRowStripe"/>
    </tableStyle>
    <tableStyle count="3" pivot="0" name="Prezzi iPad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8" Type="http://schemas.openxmlformats.org/officeDocument/2006/relationships/chartsheet" Target="chart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000">
                <a:solidFill>
                  <a:srgbClr val="009966"/>
                </a:solidFill>
              </a:defRPr>
            </a:pPr>
            <a:r>
              <a:t>Massima differenza di prezzo iPhone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FFFFFF"/>
            </a:solidFill>
          </c:spPr>
          <c:trendline>
            <c:name/>
            <c:spPr>
              <a:ln w="38100">
                <a:solidFill>
                  <a:srgbClr val="009966"/>
                </a:solidFill>
              </a:ln>
            </c:spPr>
            <c:trendlineType val="exp"/>
            <c:dispRSqr val="0"/>
            <c:dispEq val="0"/>
          </c:trendline>
          <c:cat>
            <c:strRef>
              <c:f>'Prezzi iPhone'!$E$46:$AP$46</c:f>
            </c:strRef>
          </c:cat>
          <c:val>
            <c:numRef>
              <c:f>'Prezzi iPhone'!$E$47:$AP$47</c:f>
            </c:numRef>
          </c:val>
        </c:ser>
        <c:ser>
          <c:idx val="1"/>
          <c:order val="1"/>
          <c:spPr>
            <a:solidFill>
              <a:srgbClr val="FF9900"/>
            </a:solidFill>
          </c:spPr>
          <c:trendline>
            <c:name/>
            <c:spPr>
              <a:ln w="3810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cat>
            <c:strRef>
              <c:f>'Prezzi iPhone'!$E$46:$AP$46</c:f>
            </c:strRef>
          </c:cat>
          <c:val>
            <c:numRef>
              <c:f>'Prezzi iPhone'!$E$48:$AP$48</c:f>
            </c:numRef>
          </c:val>
        </c:ser>
        <c:axId val="1100902644"/>
        <c:axId val="1310987426"/>
      </c:barChart>
      <c:catAx>
        <c:axId val="11009026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400">
                    <a:solidFill>
                      <a:srgbClr val="000000"/>
                    </a:solidFill>
                  </a:defRPr>
                </a:pPr>
                <a:r>
                  <a:t>Mese</a:t>
                </a:r>
              </a:p>
            </c:rich>
          </c:tx>
          <c:overlay val="0"/>
        </c:title>
        <c:txPr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</a:p>
        </c:txPr>
        <c:crossAx val="1310987426"/>
      </c:catAx>
      <c:valAx>
        <c:axId val="13109874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sz="1400">
                    <a:solidFill>
                      <a:srgbClr val="000000"/>
                    </a:solidFill>
                  </a:defRPr>
                </a:pPr>
                <a:r>
                  <a:t>Variazione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</a:p>
        </c:txPr>
        <c:crossAx val="1100902644"/>
      </c:valAx>
    </c:plotArea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000">
                <a:solidFill>
                  <a:srgbClr val="009966"/>
                </a:solidFill>
              </a:defRPr>
            </a:pPr>
            <a:r>
              <a:t>Massima differenza di prezzo iPad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FFFFFF"/>
            </a:solidFill>
          </c:spPr>
          <c:trendline>
            <c:name/>
            <c:spPr>
              <a:ln w="38100">
                <a:solidFill>
                  <a:srgbClr val="009966"/>
                </a:solidFill>
              </a:ln>
            </c:spPr>
            <c:trendlineType val="exp"/>
            <c:dispRSqr val="0"/>
            <c:dispEq val="0"/>
          </c:trendline>
          <c:cat>
            <c:strRef>
              <c:f>'Prezzi iPad'!$E$43:$AH$43</c:f>
            </c:strRef>
          </c:cat>
          <c:val>
            <c:numRef>
              <c:f>'Prezzi iPad'!$E$44:$AH$44</c:f>
            </c:numRef>
          </c:val>
        </c:ser>
        <c:ser>
          <c:idx val="1"/>
          <c:order val="1"/>
          <c:spPr>
            <a:solidFill>
              <a:srgbClr val="FF9900"/>
            </a:solidFill>
          </c:spPr>
          <c:trendline>
            <c:name/>
            <c:spPr>
              <a:ln w="3810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cat>
            <c:strRef>
              <c:f>'Prezzi iPad'!$E$43:$AH$43</c:f>
            </c:strRef>
          </c:cat>
          <c:val>
            <c:numRef>
              <c:f>'Prezzi iPad'!$E$45:$AH$45</c:f>
            </c:numRef>
          </c:val>
        </c:ser>
        <c:axId val="1780728272"/>
        <c:axId val="431607031"/>
      </c:barChart>
      <c:catAx>
        <c:axId val="178072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sz="1400">
                    <a:solidFill>
                      <a:srgbClr val="000000"/>
                    </a:solidFill>
                  </a:defRPr>
                </a:pPr>
                <a:r>
                  <a:t>Mese</a:t>
                </a:r>
              </a:p>
            </c:rich>
          </c:tx>
          <c:overlay val="0"/>
        </c:title>
        <c:txPr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</a:p>
        </c:txPr>
        <c:crossAx val="431607031"/>
      </c:catAx>
      <c:valAx>
        <c:axId val="4316070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sz="1400">
                    <a:solidFill>
                      <a:srgbClr val="000000"/>
                    </a:solidFill>
                  </a:defRPr>
                </a:pPr>
                <a:r>
                  <a:t>Variazione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</a:p>
        </c:txPr>
        <c:crossAx val="1780728272"/>
      </c:valAx>
    </c:plotArea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000">
                <a:solidFill>
                  <a:srgbClr val="009966"/>
                </a:solidFill>
                <a:latin typeface="Arial"/>
              </a:defRPr>
            </a:pPr>
            <a:r>
              <a:t>Prezzo e grandezza</a:t>
            </a:r>
          </a:p>
        </c:rich>
      </c:tx>
      <c:overlay val="0"/>
    </c:title>
    <c:plotArea>
      <c:layout/>
      <c:bubbleChart>
        <c:ser>
          <c:idx val="0"/>
          <c:order val="0"/>
          <c:tx>
            <c:strRef>
              <c:f>'Prezzi iPhone'!$G$42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'Prezzi iPhone'!$G$43</c:f>
            </c:strRef>
          </c:xVal>
          <c:yVal>
            <c:numRef>
              <c:f>'Prezzi iPhone'!$G$44</c:f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axId val="119267580"/>
        <c:axId val="1751855200"/>
      </c:bubbleChart>
      <c:valAx>
        <c:axId val="11926758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sz="2000">
                    <a:solidFill>
                      <a:srgbClr val="000000"/>
                    </a:solidFill>
                    <a:latin typeface="Arial"/>
                  </a:defRPr>
                </a:pPr>
                <a:r>
                  <a:t>Grandezza Scermo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2000">
                <a:solidFill>
                  <a:srgbClr val="000000"/>
                </a:solidFill>
                <a:latin typeface="Arial"/>
              </a:defRPr>
            </a:pPr>
          </a:p>
        </c:txPr>
        <c:crossAx val="1751855200"/>
      </c:valAx>
      <c:valAx>
        <c:axId val="17518552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sz="2000">
                    <a:latin typeface="Arial"/>
                  </a:defRPr>
                </a:pPr>
                <a:r>
                  <a:t>Prezzo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2000">
                <a:solidFill>
                  <a:srgbClr val="000000"/>
                </a:solidFill>
                <a:latin typeface="Arial"/>
              </a:defRPr>
            </a:pPr>
          </a:p>
        </c:txPr>
        <c:crossAx val="119267580"/>
      </c:valAx>
    </c:plotArea>
    <c:legend>
      <c:legendPos val="r"/>
      <c:overlay val="0"/>
    </c:legend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CE5CD"/>
  </sheetPr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9DAF8"/>
  </sheetPr>
  <sheetViews>
    <sheetView workbookViewId="0"/>
  </sheetViews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FF"/>
  </sheetPr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3</xdr:col>
      <xdr:colOff>28575</xdr:colOff>
      <xdr:row>20</xdr:row>
      <xdr:rowOff>209550</xdr:rowOff>
    </xdr:from>
    <xdr:to>
      <xdr:col>4</xdr:col>
      <xdr:colOff>1247775</xdr:colOff>
      <xdr:row>26</xdr:row>
      <xdr:rowOff>57150</xdr:rowOff>
    </xdr:to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181225" cy="1047750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152400</xdr:colOff>
      <xdr:row>0</xdr:row>
      <xdr:rowOff>209550</xdr:rowOff>
    </xdr:from>
    <xdr:to>
      <xdr:col>7</xdr:col>
      <xdr:colOff>885825</xdr:colOff>
      <xdr:row>3</xdr:row>
      <xdr:rowOff>142875</xdr:rowOff>
    </xdr:to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695450" cy="5334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2</xdr:col>
      <xdr:colOff>1323975</xdr:colOff>
      <xdr:row>4</xdr:row>
      <xdr:rowOff>19050</xdr:rowOff>
    </xdr:to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0985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2</xdr:col>
      <xdr:colOff>1323975</xdr:colOff>
      <xdr:row>4</xdr:row>
      <xdr:rowOff>19050</xdr:rowOff>
    </xdr:to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0985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absoluteAnchor>
    <xdr:pos x="0" y="0"/>
    <xdr:ext cx="8610600" cy="6276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absoluteAnchor>
    <xdr:pos x="0" y="0"/>
    <xdr:ext cx="8610600" cy="62769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tables/table1.xml><?xml version="1.0" encoding="utf-8"?>
<table xmlns="http://schemas.openxmlformats.org/spreadsheetml/2006/main" headerRowCount="0" ref="G46:AP48" displayName="Table_1" id="1">
  <tableColumns count="3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</tableColumns>
  <tableStyleInfo name="Prezzi iPhone-style" showColumnStripes="0" showFirstColumn="1" showLastColumn="1" showRowStripes="1"/>
</table>
</file>

<file path=xl/tables/table2.xml><?xml version="1.0" encoding="utf-8"?>
<table xmlns="http://schemas.openxmlformats.org/spreadsheetml/2006/main" headerRowCount="0" ref="F16:AT35" displayName="Table_2" id="2">
  <tableColumns count="41">
    <tableColumn name="Model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</tableColumns>
  <tableStyleInfo name="Prezzi iPhone-style 2" showColumnStripes="0" showFirstColumn="1" showLastColumn="1" showRowStripes="1"/>
</table>
</file>

<file path=xl/tables/table3.xml><?xml version="1.0" encoding="utf-8"?>
<table xmlns="http://schemas.openxmlformats.org/spreadsheetml/2006/main" headerRowCount="0" ref="F16:AT35" displayName="Table_3" id="3">
  <tableColumns count="41">
    <tableColumn name="Model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</tableColumns>
  <tableStyleInfo name="Prezzi iPad-style" showColumnStripes="0" showFirstColumn="1" showLastColumn="1" showRowStripes="1"/>
</table>
</file>

<file path=xl/tables/table4.xml><?xml version="1.0" encoding="utf-8"?>
<table xmlns="http://schemas.openxmlformats.org/spreadsheetml/2006/main" headerRowCount="0" ref="G43:AH45" displayName="Table_4" id="4">
  <tableColumns count="2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</tableColumns>
  <tableStyleInfo name="Prezzi iPad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mwv.vc/bible/disclaimer/" TargetMode="External"/><Relationship Id="rId2" Type="http://schemas.openxmlformats.org/officeDocument/2006/relationships/hyperlink" Target="https://www.facebook.com/riCompro" TargetMode="External"/><Relationship Id="rId3" Type="http://schemas.openxmlformats.org/officeDocument/2006/relationships/hyperlink" Target="https://www.ricompro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ricompro.com" TargetMode="External"/><Relationship Id="rId2" Type="http://schemas.openxmlformats.org/officeDocument/2006/relationships/drawing" Target="../drawings/drawing2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ricompro.com" TargetMode="External"/><Relationship Id="rId2" Type="http://schemas.openxmlformats.org/officeDocument/2006/relationships/drawing" Target="../drawings/drawing4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29"/>
    <col customWidth="1" min="3" max="3" width="44.29"/>
    <col customWidth="1" min="5" max="5" width="19.14"/>
    <col customWidth="1" min="9" max="9" width="3.29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3" t="s">
        <v>0</v>
      </c>
      <c r="C2" s="5"/>
      <c r="D2" s="1"/>
      <c r="E2" s="1"/>
      <c r="F2" s="1"/>
      <c r="G2" s="1"/>
      <c r="H2" s="1"/>
      <c r="I2" s="1"/>
    </row>
    <row r="3">
      <c r="A3" s="1"/>
      <c r="B3" s="7"/>
      <c r="C3" s="8"/>
      <c r="D3" s="1"/>
      <c r="E3" s="1"/>
      <c r="F3" s="1"/>
      <c r="G3" s="1"/>
      <c r="H3" s="1"/>
      <c r="I3" s="1"/>
    </row>
    <row r="4">
      <c r="A4" s="1"/>
      <c r="B4" s="10" t="s">
        <v>3</v>
      </c>
      <c r="C4" s="1"/>
      <c r="D4" s="1"/>
      <c r="E4" s="1"/>
      <c r="F4" s="1"/>
      <c r="G4" s="1"/>
      <c r="H4" s="1"/>
      <c r="I4" s="1"/>
    </row>
    <row r="5">
      <c r="A5" s="1"/>
      <c r="B5" s="1"/>
      <c r="C5" s="1"/>
      <c r="D5" s="1"/>
      <c r="E5" s="1"/>
      <c r="F5" s="1"/>
      <c r="G5" s="1"/>
      <c r="H5" s="1"/>
      <c r="I5" s="1"/>
    </row>
    <row r="6">
      <c r="A6" s="12"/>
      <c r="B6" s="14"/>
      <c r="C6" s="14"/>
      <c r="D6" s="14"/>
      <c r="E6" s="14"/>
      <c r="F6" s="14"/>
      <c r="G6" s="14"/>
      <c r="H6" s="14"/>
      <c r="I6" s="12"/>
    </row>
    <row r="7">
      <c r="A7" s="16"/>
      <c r="B7" s="17" t="s">
        <v>5</v>
      </c>
      <c r="C7" s="20" t="s">
        <v>6</v>
      </c>
      <c r="D7" s="22" t="s">
        <v>8</v>
      </c>
      <c r="E7" s="24" t="s">
        <v>9</v>
      </c>
      <c r="F7" s="26"/>
      <c r="G7" s="28"/>
      <c r="H7" s="30"/>
      <c r="I7" s="32"/>
    </row>
    <row r="8">
      <c r="A8" s="34"/>
      <c r="B8" s="14"/>
      <c r="C8" s="14"/>
      <c r="D8" s="14"/>
      <c r="E8" s="14"/>
      <c r="F8" s="14"/>
      <c r="G8" s="14"/>
      <c r="H8" s="14"/>
      <c r="I8" s="34"/>
    </row>
    <row r="9">
      <c r="A9" s="16"/>
      <c r="B9" s="1"/>
      <c r="C9" s="37" t="s">
        <v>10</v>
      </c>
      <c r="D9" s="39" t="s">
        <v>13</v>
      </c>
      <c r="E9" s="41"/>
      <c r="F9" s="41"/>
      <c r="G9" s="41"/>
      <c r="H9" s="5"/>
      <c r="I9" s="32"/>
    </row>
    <row r="10">
      <c r="A10" s="16"/>
      <c r="B10" s="43" t="s">
        <v>16</v>
      </c>
      <c r="C10" s="13"/>
      <c r="D10" s="7"/>
      <c r="E10" s="45"/>
      <c r="F10" s="45"/>
      <c r="G10" s="45"/>
      <c r="H10" s="8"/>
      <c r="I10" s="32"/>
    </row>
    <row r="11">
      <c r="A11" s="16"/>
      <c r="B11" s="47"/>
      <c r="C11" s="49" t="s">
        <v>19</v>
      </c>
      <c r="D11" s="51" t="s">
        <v>20</v>
      </c>
      <c r="E11" s="53"/>
      <c r="F11" s="53"/>
      <c r="G11" s="55"/>
      <c r="H11" s="57"/>
      <c r="I11" s="32"/>
    </row>
    <row r="12">
      <c r="A12" s="16"/>
      <c r="B12" s="59"/>
      <c r="C12" s="61" t="s">
        <v>23</v>
      </c>
      <c r="D12" s="63" t="s">
        <v>24</v>
      </c>
      <c r="E12" s="65"/>
      <c r="F12" s="65"/>
      <c r="G12" s="25"/>
      <c r="H12" s="67"/>
      <c r="I12" s="32"/>
    </row>
    <row r="13">
      <c r="A13" s="16"/>
      <c r="B13" s="70"/>
      <c r="C13" s="61" t="s">
        <v>25</v>
      </c>
      <c r="D13" s="63" t="s">
        <v>26</v>
      </c>
      <c r="E13" s="65"/>
      <c r="F13" s="25"/>
      <c r="G13" s="34"/>
      <c r="H13" s="67"/>
      <c r="I13" s="32"/>
    </row>
    <row r="14">
      <c r="A14" s="16"/>
      <c r="B14" s="73"/>
      <c r="C14" s="61" t="s">
        <v>27</v>
      </c>
      <c r="D14" s="63" t="s">
        <v>24</v>
      </c>
      <c r="E14" s="65"/>
      <c r="F14" s="65"/>
      <c r="G14" s="25"/>
      <c r="H14" s="67"/>
      <c r="I14" s="32"/>
    </row>
    <row r="15">
      <c r="A15" s="16"/>
      <c r="B15" s="75"/>
      <c r="C15" s="77" t="s">
        <v>28</v>
      </c>
      <c r="D15" s="79" t="s">
        <v>29</v>
      </c>
      <c r="E15" s="80"/>
      <c r="F15" s="80"/>
      <c r="G15" s="81"/>
      <c r="H15" s="83"/>
      <c r="I15" s="32"/>
    </row>
    <row r="16">
      <c r="A16" s="34"/>
      <c r="B16" s="84"/>
      <c r="C16" s="85"/>
      <c r="D16" s="86"/>
      <c r="E16" s="86"/>
      <c r="F16" s="86"/>
      <c r="G16" s="12"/>
      <c r="H16" s="12"/>
      <c r="I16" s="34"/>
    </row>
    <row r="17">
      <c r="A17" s="34"/>
      <c r="B17" s="88" t="s">
        <v>31</v>
      </c>
      <c r="C17" s="25"/>
      <c r="D17" s="34"/>
      <c r="E17" s="34"/>
      <c r="F17" s="34"/>
      <c r="G17" s="34"/>
      <c r="H17" s="34"/>
      <c r="I17" s="34"/>
    </row>
    <row r="18">
      <c r="A18" s="34"/>
      <c r="B18" s="16" t="s">
        <v>32</v>
      </c>
      <c r="C18" s="25"/>
      <c r="D18" s="89" t="s">
        <v>33</v>
      </c>
      <c r="E18" s="34"/>
      <c r="F18" s="16" t="s">
        <v>34</v>
      </c>
      <c r="G18" s="25"/>
      <c r="H18" s="34"/>
      <c r="I18" s="34"/>
    </row>
    <row r="19">
      <c r="A19" s="34"/>
      <c r="B19" s="91" t="s">
        <v>35</v>
      </c>
      <c r="C19" s="25"/>
      <c r="D19" s="92" t="s">
        <v>36</v>
      </c>
      <c r="E19" s="34"/>
      <c r="F19" s="91" t="s">
        <v>18</v>
      </c>
      <c r="G19" s="25"/>
      <c r="H19" s="34"/>
      <c r="I19" s="34"/>
    </row>
    <row r="20">
      <c r="A20" s="34"/>
      <c r="B20" s="34"/>
      <c r="C20" s="34"/>
      <c r="D20" s="34"/>
      <c r="E20" s="34"/>
      <c r="F20" s="34"/>
      <c r="G20" s="34"/>
      <c r="H20" s="34"/>
      <c r="I20" s="34"/>
    </row>
    <row r="21">
      <c r="A21" s="34"/>
      <c r="B21" s="93" t="s">
        <v>37</v>
      </c>
      <c r="C21" s="25"/>
      <c r="D21" s="93" t="s">
        <v>38</v>
      </c>
      <c r="E21" s="25"/>
      <c r="F21" s="34"/>
      <c r="G21" s="34"/>
      <c r="H21" s="34"/>
      <c r="I21" s="34"/>
    </row>
    <row r="22">
      <c r="A22" s="34"/>
      <c r="B22" s="94" t="s">
        <v>39</v>
      </c>
      <c r="C22" s="25"/>
      <c r="D22" s="96"/>
      <c r="E22" s="96"/>
      <c r="F22" s="98" t="s">
        <v>40</v>
      </c>
      <c r="G22" s="100"/>
      <c r="H22" s="102"/>
      <c r="I22" s="34"/>
    </row>
    <row r="23">
      <c r="A23" s="34"/>
      <c r="B23" s="104" t="s">
        <v>42</v>
      </c>
      <c r="C23" s="34" t="s">
        <v>43</v>
      </c>
      <c r="D23" s="96"/>
      <c r="E23" s="96"/>
      <c r="F23" s="106"/>
      <c r="G23" s="108"/>
      <c r="H23" s="23"/>
      <c r="I23" s="34"/>
    </row>
    <row r="24">
      <c r="A24" s="34"/>
      <c r="B24" s="110" t="s">
        <v>42</v>
      </c>
      <c r="C24" s="34" t="s">
        <v>45</v>
      </c>
      <c r="D24" s="96"/>
      <c r="E24" s="96"/>
      <c r="F24" s="112" t="s">
        <v>46</v>
      </c>
      <c r="G24" s="25"/>
      <c r="H24" s="114"/>
      <c r="I24" s="34"/>
    </row>
    <row r="25">
      <c r="A25" s="34"/>
      <c r="B25" s="116" t="s">
        <v>42</v>
      </c>
      <c r="C25" s="34" t="s">
        <v>47</v>
      </c>
      <c r="D25" s="96"/>
      <c r="E25" s="96"/>
      <c r="F25" s="118"/>
      <c r="G25" s="118"/>
      <c r="H25" s="114"/>
      <c r="I25" s="34"/>
    </row>
    <row r="26">
      <c r="A26" s="34"/>
      <c r="B26" s="120" t="s">
        <v>42</v>
      </c>
      <c r="C26" s="34" t="s">
        <v>48</v>
      </c>
      <c r="D26" s="96"/>
      <c r="E26" s="96"/>
      <c r="F26" s="118"/>
      <c r="G26" s="118"/>
      <c r="H26" s="114"/>
      <c r="I26" s="34"/>
    </row>
    <row r="27">
      <c r="A27" s="34"/>
      <c r="B27" s="122"/>
      <c r="C27" s="122"/>
      <c r="D27" s="114"/>
      <c r="E27" s="114"/>
      <c r="F27" s="114"/>
      <c r="G27" s="114"/>
      <c r="H27" s="114"/>
      <c r="I27" s="34"/>
    </row>
    <row r="28">
      <c r="A28" s="34"/>
      <c r="B28" s="93" t="s">
        <v>49</v>
      </c>
      <c r="C28" s="25"/>
      <c r="D28" s="125" t="s">
        <v>51</v>
      </c>
      <c r="E28" s="127"/>
      <c r="F28" s="127"/>
      <c r="G28" s="127"/>
      <c r="H28" s="114"/>
      <c r="I28" s="34"/>
    </row>
    <row r="29">
      <c r="A29" s="34"/>
      <c r="B29" s="129" t="s">
        <v>53</v>
      </c>
      <c r="C29" s="34"/>
      <c r="D29" s="131" t="s">
        <v>54</v>
      </c>
      <c r="E29" s="114"/>
      <c r="F29" s="114"/>
      <c r="G29" s="114"/>
      <c r="H29" s="114"/>
      <c r="I29" s="133"/>
    </row>
    <row r="30">
      <c r="A30" s="34"/>
      <c r="B30" s="135"/>
      <c r="C30" s="34"/>
      <c r="D30" s="131" t="s">
        <v>55</v>
      </c>
      <c r="E30" s="114"/>
      <c r="F30" s="114"/>
      <c r="G30" s="114"/>
      <c r="H30" s="114"/>
      <c r="I30" s="34"/>
    </row>
    <row r="31">
      <c r="A31" s="34"/>
      <c r="B31" s="129" t="s">
        <v>56</v>
      </c>
      <c r="C31" s="34"/>
      <c r="D31" s="138"/>
      <c r="E31" s="114"/>
      <c r="F31" s="114"/>
      <c r="G31" s="114"/>
      <c r="H31" s="114"/>
      <c r="I31" s="34"/>
    </row>
    <row r="32">
      <c r="A32" s="34"/>
      <c r="B32" s="141" t="s">
        <v>57</v>
      </c>
      <c r="C32" s="34"/>
      <c r="D32" s="114"/>
      <c r="E32" s="114"/>
      <c r="F32" s="114"/>
      <c r="G32" s="114"/>
      <c r="H32" s="114"/>
      <c r="I32" s="34"/>
    </row>
    <row r="33">
      <c r="A33" s="34"/>
      <c r="B33" s="141" t="s">
        <v>59</v>
      </c>
      <c r="C33" s="34"/>
      <c r="D33" s="114"/>
      <c r="E33" s="114"/>
      <c r="F33" s="114"/>
      <c r="G33" s="114"/>
      <c r="H33" s="114"/>
      <c r="I33" s="34"/>
    </row>
    <row r="34">
      <c r="A34" s="34"/>
      <c r="B34" s="141" t="s">
        <v>60</v>
      </c>
      <c r="C34" s="34"/>
      <c r="D34" s="114"/>
      <c r="E34" s="114"/>
      <c r="F34" s="114"/>
      <c r="G34" s="114"/>
      <c r="H34" s="114"/>
      <c r="I34" s="34"/>
    </row>
    <row r="35">
      <c r="A35" s="34"/>
      <c r="B35" s="141" t="s">
        <v>61</v>
      </c>
      <c r="C35" s="34"/>
      <c r="D35" s="114"/>
      <c r="E35" s="114"/>
      <c r="F35" s="114"/>
      <c r="G35" s="114"/>
      <c r="H35" s="114"/>
      <c r="I35" s="34"/>
    </row>
    <row r="36">
      <c r="A36" s="34"/>
      <c r="B36" s="34"/>
      <c r="C36" s="34"/>
      <c r="D36" s="34"/>
      <c r="E36" s="34"/>
      <c r="F36" s="34"/>
      <c r="G36" s="34"/>
      <c r="H36" s="34"/>
      <c r="I36" s="34"/>
    </row>
  </sheetData>
  <mergeCells count="20">
    <mergeCell ref="C9:C10"/>
    <mergeCell ref="E7:G7"/>
    <mergeCell ref="D9:H10"/>
    <mergeCell ref="D14:G14"/>
    <mergeCell ref="D13:F13"/>
    <mergeCell ref="B19:C19"/>
    <mergeCell ref="B21:C21"/>
    <mergeCell ref="D21:E21"/>
    <mergeCell ref="B22:C22"/>
    <mergeCell ref="B28:C28"/>
    <mergeCell ref="F22:H23"/>
    <mergeCell ref="F24:G24"/>
    <mergeCell ref="F19:G19"/>
    <mergeCell ref="B17:C17"/>
    <mergeCell ref="B18:C18"/>
    <mergeCell ref="B2:C3"/>
    <mergeCell ref="F18:G18"/>
    <mergeCell ref="D15:G15"/>
    <mergeCell ref="D11:G11"/>
    <mergeCell ref="D12:G12"/>
  </mergeCells>
  <hyperlinks>
    <hyperlink r:id="rId1" ref="F24"/>
    <hyperlink r:id="rId2" ref="D29"/>
    <hyperlink r:id="rId3" ref="D30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</sheetPr>
  <sheetViews>
    <sheetView showGridLines="0" workbookViewId="0">
      <pane xSplit="6.0" topLeftCell="G1" activePane="topRight" state="frozen"/>
      <selection activeCell="H2" sqref="H2" pane="topRight"/>
    </sheetView>
  </sheetViews>
  <sheetFormatPr customHeight="1" defaultColWidth="14.43" defaultRowHeight="15.75"/>
  <cols>
    <col customWidth="1" min="1" max="1" width="3.14"/>
    <col customWidth="1" min="2" max="2" width="16.14"/>
    <col customWidth="1" min="3" max="3" width="23.57"/>
    <col customWidth="1" min="4" max="4" width="16.43"/>
    <col customWidth="1" min="6" max="6" width="21.14"/>
  </cols>
  <sheetData>
    <row r="1">
      <c r="A1" s="2"/>
      <c r="B1" s="2"/>
      <c r="C1" s="2"/>
      <c r="D1" s="2"/>
      <c r="E1" s="2"/>
      <c r="F1" s="4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6"/>
      <c r="AS1" s="6"/>
      <c r="AT1" s="6"/>
    </row>
    <row r="2">
      <c r="A2" s="2"/>
      <c r="B2" s="2"/>
      <c r="C2" s="2"/>
      <c r="D2" s="2"/>
      <c r="E2" s="2"/>
      <c r="F2" s="9" t="s">
        <v>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6"/>
      <c r="AS2" s="6"/>
      <c r="AT2" s="6"/>
    </row>
    <row r="3">
      <c r="A3" s="2"/>
      <c r="B3" s="2"/>
      <c r="C3" s="2"/>
      <c r="D3" s="2"/>
      <c r="E3" s="2"/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6"/>
      <c r="AS3" s="6"/>
      <c r="AT3" s="6"/>
    </row>
    <row r="4">
      <c r="A4" s="2"/>
      <c r="B4" s="2"/>
      <c r="C4" s="2"/>
      <c r="D4" s="2"/>
      <c r="E4" s="2"/>
      <c r="F4" s="15" t="s">
        <v>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6"/>
      <c r="AS4" s="6"/>
      <c r="AT4" s="6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6"/>
      <c r="AS5" s="6"/>
      <c r="AT5" s="6"/>
    </row>
    <row r="6">
      <c r="A6" s="18"/>
      <c r="B6" s="18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>
      <c r="A7" s="21" t="s">
        <v>7</v>
      </c>
      <c r="B7" s="2"/>
      <c r="C7" s="2"/>
      <c r="D7" s="23"/>
      <c r="E7" s="25"/>
      <c r="F7" s="27"/>
      <c r="G7" s="27"/>
      <c r="H7" s="27"/>
      <c r="I7" s="27"/>
      <c r="J7" s="27"/>
      <c r="K7" s="27"/>
      <c r="L7" s="27"/>
      <c r="M7" s="27"/>
      <c r="N7" s="27"/>
      <c r="O7" s="27"/>
      <c r="P7" s="29"/>
      <c r="Q7" s="29"/>
      <c r="R7" s="31"/>
      <c r="S7" s="29"/>
      <c r="T7" s="29"/>
      <c r="U7" s="29"/>
      <c r="V7" s="29"/>
      <c r="W7" s="29"/>
      <c r="X7" s="29"/>
      <c r="Y7" s="29"/>
      <c r="Z7" s="29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>
      <c r="A8" s="35"/>
      <c r="B8" s="36" t="s">
        <v>11</v>
      </c>
      <c r="C8" s="38" t="s">
        <v>12</v>
      </c>
      <c r="D8" s="25"/>
      <c r="E8" s="25"/>
      <c r="F8" s="27"/>
      <c r="G8" s="27"/>
      <c r="H8" s="27"/>
      <c r="I8" s="27"/>
      <c r="J8" s="27"/>
      <c r="K8" s="27"/>
      <c r="L8" s="27"/>
      <c r="M8" s="27"/>
      <c r="N8" s="27"/>
      <c r="O8" s="27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>
      <c r="A9" s="40"/>
      <c r="B9" s="29" t="s">
        <v>14</v>
      </c>
      <c r="C9" s="38" t="s">
        <v>15</v>
      </c>
      <c r="D9" s="25"/>
      <c r="E9" s="25"/>
      <c r="F9" s="27"/>
      <c r="G9" s="25"/>
      <c r="H9" s="25"/>
      <c r="I9" s="25"/>
      <c r="J9" s="25"/>
      <c r="K9" s="25"/>
      <c r="L9" s="25"/>
      <c r="M9" s="25"/>
      <c r="N9" s="25"/>
      <c r="O9" s="25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>
      <c r="A10" s="42"/>
      <c r="B10" s="44" t="s">
        <v>17</v>
      </c>
      <c r="C10" s="46" t="s">
        <v>18</v>
      </c>
      <c r="D10" s="25"/>
      <c r="E10" s="25"/>
      <c r="F10" s="48"/>
      <c r="G10" s="25"/>
      <c r="H10" s="25"/>
      <c r="I10" s="25"/>
      <c r="J10" s="25"/>
      <c r="K10" s="25"/>
      <c r="L10" s="25"/>
      <c r="M10" s="25"/>
      <c r="N10" s="25"/>
      <c r="O10" s="25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>
      <c r="A11" s="19"/>
      <c r="B11" s="19"/>
      <c r="C11" s="19"/>
      <c r="D11" s="33"/>
      <c r="E11" s="33"/>
      <c r="F11" s="29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>
      <c r="A12" s="50"/>
      <c r="B12" s="50"/>
      <c r="C12" s="50"/>
      <c r="D12" s="33"/>
      <c r="E12" s="33"/>
      <c r="F12" s="2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52"/>
      <c r="AR12" s="54" t="s">
        <v>21</v>
      </c>
    </row>
    <row r="13">
      <c r="A13" s="56" t="s">
        <v>22</v>
      </c>
      <c r="B13" s="58"/>
      <c r="C13" s="58"/>
      <c r="D13" s="25"/>
      <c r="E13" s="25"/>
      <c r="F13" s="29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52"/>
      <c r="AR13" s="60"/>
    </row>
    <row r="14">
      <c r="A14" s="33"/>
      <c r="B14" s="33"/>
      <c r="C14" s="33"/>
      <c r="D14" s="25"/>
      <c r="E14" s="25"/>
      <c r="F14" s="6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8"/>
      <c r="AQ14" s="69"/>
      <c r="AR14" s="71"/>
      <c r="AS14" s="72"/>
      <c r="AT14" s="72"/>
    </row>
    <row r="15">
      <c r="A15" s="18"/>
      <c r="B15" s="18"/>
      <c r="C15" s="18"/>
      <c r="D15" s="33"/>
      <c r="E15" s="33"/>
      <c r="F15" s="74"/>
      <c r="G15" s="76">
        <v>2008.0</v>
      </c>
      <c r="J15" s="78">
        <v>2009.0</v>
      </c>
      <c r="N15" s="76">
        <v>2010.0</v>
      </c>
      <c r="R15" s="78">
        <v>2011.0</v>
      </c>
      <c r="V15" s="82">
        <f>R15+1</f>
        <v>2012</v>
      </c>
      <c r="Z15" s="78">
        <f>V15+1</f>
        <v>2013</v>
      </c>
      <c r="AD15" s="82">
        <v>2014.0</v>
      </c>
      <c r="AH15" s="78">
        <f>AD15+1</f>
        <v>2015</v>
      </c>
      <c r="AL15" s="82">
        <f>AH15+1</f>
        <v>2016</v>
      </c>
      <c r="AP15" s="78">
        <f>AL15+1</f>
        <v>2017</v>
      </c>
      <c r="AT15" s="82">
        <v>2018.0</v>
      </c>
    </row>
    <row r="16">
      <c r="A16" s="21" t="s">
        <v>13</v>
      </c>
      <c r="B16" s="2"/>
      <c r="C16" s="2"/>
      <c r="D16" s="25"/>
      <c r="E16" s="65"/>
      <c r="F16" s="87" t="s">
        <v>30</v>
      </c>
      <c r="G16" s="90">
        <v>39629.0</v>
      </c>
      <c r="H16" s="90">
        <f t="shared" ref="H16:AT16" si="1">eomonth(G16,3)</f>
        <v>39721</v>
      </c>
      <c r="I16" s="90">
        <f t="shared" si="1"/>
        <v>39813</v>
      </c>
      <c r="J16" s="90">
        <f t="shared" si="1"/>
        <v>39903</v>
      </c>
      <c r="K16" s="90">
        <f t="shared" si="1"/>
        <v>39994</v>
      </c>
      <c r="L16" s="90">
        <f t="shared" si="1"/>
        <v>40086</v>
      </c>
      <c r="M16" s="90">
        <f t="shared" si="1"/>
        <v>40178</v>
      </c>
      <c r="N16" s="90">
        <f t="shared" si="1"/>
        <v>40268</v>
      </c>
      <c r="O16" s="90">
        <f t="shared" si="1"/>
        <v>40359</v>
      </c>
      <c r="P16" s="90">
        <f t="shared" si="1"/>
        <v>40451</v>
      </c>
      <c r="Q16" s="90">
        <f t="shared" si="1"/>
        <v>40543</v>
      </c>
      <c r="R16" s="90">
        <f t="shared" si="1"/>
        <v>40633</v>
      </c>
      <c r="S16" s="90">
        <f t="shared" si="1"/>
        <v>40724</v>
      </c>
      <c r="T16" s="90">
        <f t="shared" si="1"/>
        <v>40816</v>
      </c>
      <c r="U16" s="90">
        <f t="shared" si="1"/>
        <v>40908</v>
      </c>
      <c r="V16" s="90">
        <f t="shared" si="1"/>
        <v>40999</v>
      </c>
      <c r="W16" s="90">
        <f t="shared" si="1"/>
        <v>41090</v>
      </c>
      <c r="X16" s="90">
        <f t="shared" si="1"/>
        <v>41182</v>
      </c>
      <c r="Y16" s="90">
        <f t="shared" si="1"/>
        <v>41274</v>
      </c>
      <c r="Z16" s="90">
        <f t="shared" si="1"/>
        <v>41364</v>
      </c>
      <c r="AA16" s="90">
        <f t="shared" si="1"/>
        <v>41455</v>
      </c>
      <c r="AB16" s="90">
        <f t="shared" si="1"/>
        <v>41547</v>
      </c>
      <c r="AC16" s="90">
        <f t="shared" si="1"/>
        <v>41639</v>
      </c>
      <c r="AD16" s="90">
        <f t="shared" si="1"/>
        <v>41729</v>
      </c>
      <c r="AE16" s="90">
        <f t="shared" si="1"/>
        <v>41820</v>
      </c>
      <c r="AF16" s="90">
        <f t="shared" si="1"/>
        <v>41912</v>
      </c>
      <c r="AG16" s="90">
        <f t="shared" si="1"/>
        <v>42004</v>
      </c>
      <c r="AH16" s="90">
        <f t="shared" si="1"/>
        <v>42094</v>
      </c>
      <c r="AI16" s="90">
        <f t="shared" si="1"/>
        <v>42185</v>
      </c>
      <c r="AJ16" s="90">
        <f t="shared" si="1"/>
        <v>42277</v>
      </c>
      <c r="AK16" s="90">
        <f t="shared" si="1"/>
        <v>42369</v>
      </c>
      <c r="AL16" s="90">
        <f t="shared" si="1"/>
        <v>42460</v>
      </c>
      <c r="AM16" s="90">
        <f t="shared" si="1"/>
        <v>42551</v>
      </c>
      <c r="AN16" s="90">
        <f t="shared" si="1"/>
        <v>42643</v>
      </c>
      <c r="AO16" s="95">
        <f t="shared" si="1"/>
        <v>42735</v>
      </c>
      <c r="AP16" s="97">
        <f t="shared" si="1"/>
        <v>42825</v>
      </c>
      <c r="AQ16" s="97">
        <f t="shared" si="1"/>
        <v>42916</v>
      </c>
      <c r="AR16" s="97">
        <f t="shared" si="1"/>
        <v>43008</v>
      </c>
      <c r="AS16" s="97">
        <f t="shared" si="1"/>
        <v>43100</v>
      </c>
      <c r="AT16" s="99">
        <f t="shared" si="1"/>
        <v>43190</v>
      </c>
    </row>
    <row r="17">
      <c r="A17" s="35"/>
      <c r="B17" s="101" t="s">
        <v>41</v>
      </c>
      <c r="C17" s="103"/>
      <c r="D17" s="105"/>
      <c r="E17" s="107" t="s">
        <v>30</v>
      </c>
      <c r="F17" s="109" t="s">
        <v>44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3"/>
      <c r="Q17" s="113"/>
      <c r="R17" s="113"/>
      <c r="S17" s="113"/>
      <c r="T17" s="113"/>
      <c r="U17" s="113"/>
      <c r="V17" s="113"/>
      <c r="W17" s="113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7"/>
      <c r="AR17" s="119"/>
      <c r="AS17" s="115"/>
      <c r="AT17" s="121"/>
    </row>
    <row r="18">
      <c r="A18" s="40"/>
      <c r="B18" s="123"/>
      <c r="C18" s="103"/>
      <c r="D18" s="105"/>
      <c r="F18" s="124" t="s">
        <v>50</v>
      </c>
      <c r="G18" s="126">
        <v>499.0</v>
      </c>
      <c r="H18" s="126">
        <v>499.0</v>
      </c>
      <c r="I18" s="126">
        <v>499.0</v>
      </c>
      <c r="J18" s="126">
        <v>499.0</v>
      </c>
      <c r="K18" s="126">
        <v>499.0</v>
      </c>
      <c r="L18" s="126">
        <v>499.0</v>
      </c>
      <c r="M18" s="126">
        <v>499.0</v>
      </c>
      <c r="N18" s="126">
        <v>499.0</v>
      </c>
      <c r="O18" s="126">
        <v>499.0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2"/>
      <c r="AR18" s="134"/>
      <c r="AS18" s="130"/>
      <c r="AT18" s="136"/>
    </row>
    <row r="19" ht="18.75" customHeight="1">
      <c r="A19" s="42"/>
      <c r="B19" s="137"/>
      <c r="C19" s="8"/>
      <c r="D19" s="105"/>
      <c r="F19" s="139" t="s">
        <v>58</v>
      </c>
      <c r="G19" s="140"/>
      <c r="H19" s="140"/>
      <c r="I19" s="140"/>
      <c r="J19" s="140"/>
      <c r="K19" s="126">
        <v>599.0</v>
      </c>
      <c r="L19" s="126">
        <v>599.0</v>
      </c>
      <c r="M19" s="126">
        <v>599.0</v>
      </c>
      <c r="N19" s="126">
        <v>599.0</v>
      </c>
      <c r="O19" s="126">
        <v>599.0</v>
      </c>
      <c r="P19" s="128">
        <v>539.0</v>
      </c>
      <c r="Q19" s="128">
        <v>539.0</v>
      </c>
      <c r="R19" s="128">
        <v>539.0</v>
      </c>
      <c r="S19" s="128">
        <v>539.0</v>
      </c>
      <c r="T19" s="128">
        <v>399.0</v>
      </c>
      <c r="U19" s="128">
        <v>399.0</v>
      </c>
      <c r="V19" s="128">
        <v>399.0</v>
      </c>
      <c r="W19" s="128">
        <v>399.0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2"/>
      <c r="AR19" s="134"/>
      <c r="AS19" s="130"/>
      <c r="AT19" s="136"/>
    </row>
    <row r="20">
      <c r="A20" s="18"/>
      <c r="B20" s="18"/>
      <c r="C20" s="18"/>
      <c r="D20" s="105"/>
      <c r="F20" s="139" t="s">
        <v>63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8">
        <v>659.0</v>
      </c>
      <c r="Q20" s="128">
        <v>659.0</v>
      </c>
      <c r="R20" s="128">
        <v>659.0</v>
      </c>
      <c r="S20" s="128">
        <v>659.0</v>
      </c>
      <c r="T20" s="128">
        <v>549.0</v>
      </c>
      <c r="U20" s="128">
        <v>549.0</v>
      </c>
      <c r="V20" s="128">
        <v>549.0</v>
      </c>
      <c r="W20" s="128">
        <v>549.0</v>
      </c>
      <c r="X20" s="128">
        <v>429.0</v>
      </c>
      <c r="Y20" s="128">
        <v>429.0</v>
      </c>
      <c r="Z20" s="128">
        <v>429.0</v>
      </c>
      <c r="AA20" s="128">
        <v>429.0</v>
      </c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2"/>
      <c r="AR20" s="134"/>
      <c r="AS20" s="130"/>
      <c r="AT20" s="136"/>
    </row>
    <row r="21">
      <c r="A21" s="21" t="s">
        <v>62</v>
      </c>
      <c r="B21" s="2"/>
      <c r="C21" s="2"/>
      <c r="D21" s="25"/>
      <c r="F21" s="139" t="s">
        <v>65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30"/>
      <c r="Q21" s="130"/>
      <c r="R21" s="130"/>
      <c r="S21" s="130"/>
      <c r="T21" s="128">
        <v>659.0</v>
      </c>
      <c r="U21" s="128">
        <v>659.0</v>
      </c>
      <c r="V21" s="128">
        <v>659.0</v>
      </c>
      <c r="W21" s="128">
        <v>659.0</v>
      </c>
      <c r="X21" s="128">
        <v>629.0</v>
      </c>
      <c r="Y21" s="128">
        <v>629.0</v>
      </c>
      <c r="Z21" s="128">
        <v>629.0</v>
      </c>
      <c r="AA21" s="128">
        <v>629.0</v>
      </c>
      <c r="AB21" s="128">
        <v>429.0</v>
      </c>
      <c r="AC21" s="128">
        <v>429.0</v>
      </c>
      <c r="AD21" s="128">
        <v>429.0</v>
      </c>
      <c r="AE21" s="128">
        <v>431.56</v>
      </c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2"/>
      <c r="AR21" s="134"/>
      <c r="AS21" s="130"/>
      <c r="AT21" s="136"/>
    </row>
    <row r="22">
      <c r="A22" s="35"/>
      <c r="B22" s="36" t="s">
        <v>67</v>
      </c>
      <c r="C22" s="144" t="s">
        <v>66</v>
      </c>
      <c r="D22" s="143"/>
      <c r="F22" s="139" t="s">
        <v>68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30"/>
      <c r="Q22" s="130"/>
      <c r="R22" s="130"/>
      <c r="S22" s="130"/>
      <c r="T22" s="130"/>
      <c r="U22" s="130"/>
      <c r="V22" s="130"/>
      <c r="W22" s="130"/>
      <c r="X22" s="128">
        <v>729.0</v>
      </c>
      <c r="Y22" s="128">
        <v>729.0</v>
      </c>
      <c r="Z22" s="128">
        <v>729.0</v>
      </c>
      <c r="AA22" s="128">
        <v>729.0</v>
      </c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2"/>
      <c r="AR22" s="134"/>
      <c r="AS22" s="130"/>
      <c r="AT22" s="136"/>
    </row>
    <row r="23">
      <c r="A23" s="40"/>
      <c r="B23" s="29" t="str">
        <f t="shared" ref="B23:B28" si="2">F30</f>
        <v>iPhone 7</v>
      </c>
      <c r="C23" s="144" t="s">
        <v>66</v>
      </c>
      <c r="D23" s="145"/>
      <c r="F23" s="146" t="s">
        <v>70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28">
        <v>729.0</v>
      </c>
      <c r="AC23" s="128">
        <v>729.0</v>
      </c>
      <c r="AD23" s="128">
        <v>729.0</v>
      </c>
      <c r="AE23" s="128">
        <v>729.0</v>
      </c>
      <c r="AF23" s="128">
        <v>629.0</v>
      </c>
      <c r="AG23" s="128">
        <v>629.0</v>
      </c>
      <c r="AH23" s="128">
        <v>629.0</v>
      </c>
      <c r="AI23" s="128">
        <v>629.0</v>
      </c>
      <c r="AJ23" s="128">
        <v>629.0</v>
      </c>
      <c r="AK23" s="128">
        <v>529.0</v>
      </c>
      <c r="AL23" s="130"/>
      <c r="AM23" s="130"/>
      <c r="AN23" s="130"/>
      <c r="AO23" s="130"/>
      <c r="AP23" s="130"/>
      <c r="AQ23" s="132"/>
      <c r="AR23" s="134"/>
      <c r="AS23" s="130"/>
      <c r="AT23" s="136"/>
    </row>
    <row r="24">
      <c r="A24" s="40"/>
      <c r="B24" s="29" t="str">
        <f t="shared" si="2"/>
        <v>iPhone 7 Plus</v>
      </c>
      <c r="C24" s="144" t="s">
        <v>66</v>
      </c>
      <c r="D24" s="145"/>
      <c r="F24" s="139" t="s">
        <v>72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28">
        <v>629.0</v>
      </c>
      <c r="AC24" s="128">
        <v>629.0</v>
      </c>
      <c r="AD24" s="128">
        <v>629.0</v>
      </c>
      <c r="AE24" s="128">
        <v>629.0</v>
      </c>
      <c r="AF24" s="128">
        <v>429.0</v>
      </c>
      <c r="AG24" s="128">
        <v>429.0</v>
      </c>
      <c r="AH24" s="128">
        <v>429.0</v>
      </c>
      <c r="AI24" s="128">
        <v>429.0</v>
      </c>
      <c r="AJ24" s="128">
        <v>429.0</v>
      </c>
      <c r="AK24" s="130"/>
      <c r="AL24" s="130"/>
      <c r="AM24" s="130"/>
      <c r="AN24" s="130"/>
      <c r="AO24" s="130"/>
      <c r="AP24" s="130"/>
      <c r="AQ24" s="132"/>
      <c r="AR24" s="134"/>
      <c r="AS24" s="130"/>
      <c r="AT24" s="136"/>
    </row>
    <row r="25">
      <c r="A25" s="40"/>
      <c r="B25" s="29" t="str">
        <f t="shared" si="2"/>
        <v>iPhone SE nuovo</v>
      </c>
      <c r="C25" s="148">
        <f t="shared" ref="C25:C28" si="3">AT32</f>
        <v>459</v>
      </c>
      <c r="D25" s="143"/>
      <c r="F25" s="139" t="s">
        <v>67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28">
        <v>509.0</v>
      </c>
      <c r="AM25" s="128">
        <v>509.0</v>
      </c>
      <c r="AN25" s="128">
        <v>509.0</v>
      </c>
      <c r="AO25" s="128">
        <v>509.0</v>
      </c>
      <c r="AP25" s="128">
        <v>509.0</v>
      </c>
      <c r="AQ25" s="150">
        <v>509.0</v>
      </c>
      <c r="AR25" s="152">
        <v>509.0</v>
      </c>
      <c r="AS25" s="128">
        <v>509.0</v>
      </c>
      <c r="AT25" s="149"/>
    </row>
    <row r="26">
      <c r="A26" s="40"/>
      <c r="B26" s="29" t="str">
        <f t="shared" si="2"/>
        <v>iPhone Edition</v>
      </c>
      <c r="C26" s="148">
        <f t="shared" si="3"/>
        <v>999</v>
      </c>
      <c r="D26" s="143"/>
      <c r="F26" s="139" t="s">
        <v>78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28">
        <v>729.0</v>
      </c>
      <c r="AG26" s="128">
        <v>729.0</v>
      </c>
      <c r="AH26" s="128">
        <v>729.0</v>
      </c>
      <c r="AI26" s="128">
        <v>729.0</v>
      </c>
      <c r="AJ26" s="128">
        <v>729.0</v>
      </c>
      <c r="AK26" s="128">
        <v>669.0</v>
      </c>
      <c r="AL26" s="128">
        <v>669.0</v>
      </c>
      <c r="AM26" s="128">
        <v>669.0</v>
      </c>
      <c r="AN26" s="130"/>
      <c r="AO26" s="130"/>
      <c r="AP26" s="130"/>
      <c r="AQ26" s="132"/>
      <c r="AR26" s="134"/>
      <c r="AS26" s="130"/>
      <c r="AT26" s="136"/>
    </row>
    <row r="27">
      <c r="A27" s="151"/>
      <c r="B27" s="155" t="str">
        <f t="shared" si="2"/>
        <v>iPhone 8</v>
      </c>
      <c r="C27" s="148">
        <f t="shared" si="3"/>
        <v>799</v>
      </c>
      <c r="D27" s="143"/>
      <c r="F27" s="139" t="s">
        <v>81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8">
        <v>839.0</v>
      </c>
      <c r="AG27" s="128">
        <v>839.0</v>
      </c>
      <c r="AH27" s="128">
        <v>839.0</v>
      </c>
      <c r="AI27" s="128">
        <v>839.0</v>
      </c>
      <c r="AJ27" s="128">
        <v>839.0</v>
      </c>
      <c r="AK27" s="128">
        <v>779.0</v>
      </c>
      <c r="AL27" s="128">
        <v>779.0</v>
      </c>
      <c r="AM27" s="128">
        <v>779.0</v>
      </c>
      <c r="AN27" s="130"/>
      <c r="AO27" s="130"/>
      <c r="AP27" s="130"/>
      <c r="AQ27" s="132"/>
      <c r="AR27" s="134"/>
      <c r="AS27" s="130"/>
      <c r="AT27" s="136"/>
    </row>
    <row r="28">
      <c r="A28" s="7"/>
      <c r="B28" s="157" t="str">
        <f t="shared" si="2"/>
        <v>iPhone 8 Plus</v>
      </c>
      <c r="C28" s="158">
        <f t="shared" si="3"/>
        <v>899</v>
      </c>
      <c r="D28" s="154"/>
      <c r="F28" s="139" t="s">
        <v>86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28">
        <v>779.0</v>
      </c>
      <c r="AL28" s="128">
        <v>779.0</v>
      </c>
      <c r="AM28" s="128">
        <v>779.0</v>
      </c>
      <c r="AN28" s="128">
        <v>689.0</v>
      </c>
      <c r="AO28" s="128">
        <v>689.0</v>
      </c>
      <c r="AP28" s="128">
        <v>689.0</v>
      </c>
      <c r="AQ28" s="150">
        <v>689.0</v>
      </c>
      <c r="AR28" s="152"/>
      <c r="AS28" s="128"/>
      <c r="AT28" s="149"/>
    </row>
    <row r="29">
      <c r="A29" s="19"/>
      <c r="B29" s="19"/>
      <c r="C29" s="19"/>
      <c r="D29" s="105"/>
      <c r="F29" s="139" t="s">
        <v>87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28">
        <v>889.0</v>
      </c>
      <c r="AL29" s="128">
        <v>889.0</v>
      </c>
      <c r="AM29" s="128">
        <v>889.0</v>
      </c>
      <c r="AN29" s="128">
        <v>799.0</v>
      </c>
      <c r="AO29" s="128">
        <v>799.0</v>
      </c>
      <c r="AP29" s="128">
        <v>799.0</v>
      </c>
      <c r="AQ29" s="150">
        <v>799.0</v>
      </c>
      <c r="AR29" s="152"/>
      <c r="AS29" s="128"/>
      <c r="AT29" s="149"/>
    </row>
    <row r="30">
      <c r="A30" s="33"/>
      <c r="B30" s="33"/>
      <c r="C30" s="33"/>
      <c r="D30" s="105"/>
      <c r="F30" s="139" t="s">
        <v>88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28">
        <v>799.0</v>
      </c>
      <c r="AO30" s="128">
        <v>799.0</v>
      </c>
      <c r="AP30" s="128">
        <v>799.0</v>
      </c>
      <c r="AQ30" s="150">
        <v>799.0</v>
      </c>
      <c r="AR30" s="152"/>
      <c r="AS30" s="128"/>
      <c r="AT30" s="149"/>
    </row>
    <row r="31">
      <c r="A31" s="33"/>
      <c r="B31" s="33"/>
      <c r="C31" s="33"/>
      <c r="D31" s="105"/>
      <c r="F31" s="159" t="s">
        <v>89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2">
        <v>939.0</v>
      </c>
      <c r="AO31" s="162">
        <v>939.0</v>
      </c>
      <c r="AP31" s="162">
        <v>939.0</v>
      </c>
      <c r="AQ31" s="163">
        <v>939.0</v>
      </c>
      <c r="AR31" s="164"/>
      <c r="AS31" s="165"/>
      <c r="AT31" s="166"/>
    </row>
    <row r="32">
      <c r="A32" s="33"/>
      <c r="B32" s="33"/>
      <c r="C32" s="33"/>
      <c r="D32" s="105"/>
      <c r="F32" s="167" t="s">
        <v>90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70"/>
      <c r="AO32" s="170"/>
      <c r="AP32" s="170"/>
      <c r="AQ32" s="171"/>
      <c r="AR32" s="172"/>
      <c r="AS32" s="170"/>
      <c r="AT32" s="173">
        <v>459.0</v>
      </c>
    </row>
    <row r="33">
      <c r="A33" s="33"/>
      <c r="B33" s="33"/>
      <c r="C33" s="33"/>
      <c r="D33" s="105"/>
      <c r="F33" s="139" t="s">
        <v>91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28"/>
      <c r="AO33" s="128"/>
      <c r="AP33" s="128"/>
      <c r="AQ33" s="150"/>
      <c r="AR33" s="152">
        <v>999.0</v>
      </c>
      <c r="AS33" s="152">
        <v>999.0</v>
      </c>
      <c r="AT33" s="149">
        <v>999.0</v>
      </c>
    </row>
    <row r="34">
      <c r="A34" s="33"/>
      <c r="B34" s="33"/>
      <c r="C34" s="33"/>
      <c r="D34" s="105"/>
      <c r="F34" s="159" t="s">
        <v>92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162"/>
      <c r="AP34" s="162"/>
      <c r="AQ34" s="163"/>
      <c r="AR34" s="176">
        <v>799.0</v>
      </c>
      <c r="AS34" s="162">
        <v>799.0</v>
      </c>
      <c r="AT34" s="177">
        <v>799.0</v>
      </c>
    </row>
    <row r="35">
      <c r="A35" s="33"/>
      <c r="B35" s="33"/>
      <c r="C35" s="33"/>
      <c r="D35" s="105"/>
      <c r="E35" s="108"/>
      <c r="F35" s="178" t="s">
        <v>93</v>
      </c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1"/>
      <c r="AO35" s="181"/>
      <c r="AP35" s="181"/>
      <c r="AQ35" s="182"/>
      <c r="AR35" s="183">
        <v>899.0</v>
      </c>
      <c r="AS35" s="181">
        <v>899.0</v>
      </c>
      <c r="AT35" s="184">
        <v>899.0</v>
      </c>
    </row>
    <row r="36">
      <c r="A36" s="33"/>
      <c r="B36" s="33"/>
      <c r="C36" s="33"/>
      <c r="D36" s="25"/>
      <c r="E36" s="65"/>
      <c r="F36" s="185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7"/>
      <c r="AR36" s="188"/>
      <c r="AS36" s="188"/>
      <c r="AT36" s="188"/>
    </row>
    <row r="37">
      <c r="A37" s="33"/>
      <c r="B37" s="33"/>
      <c r="C37" s="33"/>
      <c r="D37" s="189"/>
      <c r="E37" s="189"/>
      <c r="F37" s="190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2"/>
      <c r="AR37" s="193"/>
      <c r="AS37" s="193"/>
      <c r="AT37" s="193"/>
    </row>
    <row r="38">
      <c r="A38" s="33"/>
      <c r="B38" s="33"/>
      <c r="C38" s="33"/>
      <c r="D38" s="194"/>
      <c r="E38" s="195" t="s">
        <v>94</v>
      </c>
      <c r="F38" s="196" t="s">
        <v>96</v>
      </c>
      <c r="G38" s="197">
        <f t="shared" ref="G38:N38" si="4">min(G17:G31)</f>
        <v>499</v>
      </c>
      <c r="H38" s="197">
        <f t="shared" si="4"/>
        <v>499</v>
      </c>
      <c r="I38" s="197">
        <f t="shared" si="4"/>
        <v>499</v>
      </c>
      <c r="J38" s="197">
        <f t="shared" si="4"/>
        <v>499</v>
      </c>
      <c r="K38" s="197">
        <f t="shared" si="4"/>
        <v>499</v>
      </c>
      <c r="L38" s="197">
        <f t="shared" si="4"/>
        <v>499</v>
      </c>
      <c r="M38" s="197">
        <f t="shared" si="4"/>
        <v>499</v>
      </c>
      <c r="N38" s="197">
        <f t="shared" si="4"/>
        <v>499</v>
      </c>
      <c r="O38" s="197">
        <f t="shared" ref="O38:AT38" si="5">min(O17:O35)</f>
        <v>499</v>
      </c>
      <c r="P38" s="197">
        <f t="shared" si="5"/>
        <v>539</v>
      </c>
      <c r="Q38" s="197">
        <f t="shared" si="5"/>
        <v>539</v>
      </c>
      <c r="R38" s="197">
        <f t="shared" si="5"/>
        <v>539</v>
      </c>
      <c r="S38" s="197">
        <f t="shared" si="5"/>
        <v>539</v>
      </c>
      <c r="T38" s="197">
        <f t="shared" si="5"/>
        <v>399</v>
      </c>
      <c r="U38" s="197">
        <f t="shared" si="5"/>
        <v>399</v>
      </c>
      <c r="V38" s="197">
        <f t="shared" si="5"/>
        <v>399</v>
      </c>
      <c r="W38" s="197">
        <f t="shared" si="5"/>
        <v>399</v>
      </c>
      <c r="X38" s="197">
        <f t="shared" si="5"/>
        <v>429</v>
      </c>
      <c r="Y38" s="197">
        <f t="shared" si="5"/>
        <v>429</v>
      </c>
      <c r="Z38" s="197">
        <f t="shared" si="5"/>
        <v>429</v>
      </c>
      <c r="AA38" s="197">
        <f t="shared" si="5"/>
        <v>429</v>
      </c>
      <c r="AB38" s="197">
        <f t="shared" si="5"/>
        <v>429</v>
      </c>
      <c r="AC38" s="197">
        <f t="shared" si="5"/>
        <v>429</v>
      </c>
      <c r="AD38" s="197">
        <f t="shared" si="5"/>
        <v>429</v>
      </c>
      <c r="AE38" s="197">
        <f t="shared" si="5"/>
        <v>431.56</v>
      </c>
      <c r="AF38" s="197">
        <f t="shared" si="5"/>
        <v>429</v>
      </c>
      <c r="AG38" s="197">
        <f t="shared" si="5"/>
        <v>429</v>
      </c>
      <c r="AH38" s="197">
        <f t="shared" si="5"/>
        <v>429</v>
      </c>
      <c r="AI38" s="197">
        <f t="shared" si="5"/>
        <v>429</v>
      </c>
      <c r="AJ38" s="197">
        <f t="shared" si="5"/>
        <v>429</v>
      </c>
      <c r="AK38" s="197">
        <f t="shared" si="5"/>
        <v>529</v>
      </c>
      <c r="AL38" s="197">
        <f t="shared" si="5"/>
        <v>509</v>
      </c>
      <c r="AM38" s="197">
        <f t="shared" si="5"/>
        <v>509</v>
      </c>
      <c r="AN38" s="197">
        <f t="shared" si="5"/>
        <v>509</v>
      </c>
      <c r="AO38" s="197">
        <f t="shared" si="5"/>
        <v>509</v>
      </c>
      <c r="AP38" s="197">
        <f t="shared" si="5"/>
        <v>509</v>
      </c>
      <c r="AQ38" s="198">
        <f t="shared" si="5"/>
        <v>509</v>
      </c>
      <c r="AR38" s="199">
        <f t="shared" si="5"/>
        <v>509</v>
      </c>
      <c r="AS38" s="197">
        <f t="shared" si="5"/>
        <v>509</v>
      </c>
      <c r="AT38" s="200">
        <f t="shared" si="5"/>
        <v>459</v>
      </c>
    </row>
    <row r="39">
      <c r="A39" s="33"/>
      <c r="B39" s="33"/>
      <c r="C39" s="33"/>
      <c r="D39" s="194"/>
      <c r="E39" s="123"/>
      <c r="F39" s="201" t="s">
        <v>97</v>
      </c>
      <c r="G39" s="202">
        <f t="shared" ref="G39:N39" si="6">max(G17:G31)</f>
        <v>499</v>
      </c>
      <c r="H39" s="202">
        <f t="shared" si="6"/>
        <v>499</v>
      </c>
      <c r="I39" s="202">
        <f t="shared" si="6"/>
        <v>499</v>
      </c>
      <c r="J39" s="202">
        <f t="shared" si="6"/>
        <v>499</v>
      </c>
      <c r="K39" s="202">
        <f t="shared" si="6"/>
        <v>599</v>
      </c>
      <c r="L39" s="202">
        <f t="shared" si="6"/>
        <v>599</v>
      </c>
      <c r="M39" s="202">
        <f t="shared" si="6"/>
        <v>599</v>
      </c>
      <c r="N39" s="202">
        <f t="shared" si="6"/>
        <v>599</v>
      </c>
      <c r="O39" s="202">
        <f t="shared" ref="O39:AT39" si="7">max(O17:O35)</f>
        <v>599</v>
      </c>
      <c r="P39" s="202">
        <f t="shared" si="7"/>
        <v>659</v>
      </c>
      <c r="Q39" s="202">
        <f t="shared" si="7"/>
        <v>659</v>
      </c>
      <c r="R39" s="202">
        <f t="shared" si="7"/>
        <v>659</v>
      </c>
      <c r="S39" s="202">
        <f t="shared" si="7"/>
        <v>659</v>
      </c>
      <c r="T39" s="202">
        <f t="shared" si="7"/>
        <v>659</v>
      </c>
      <c r="U39" s="202">
        <f t="shared" si="7"/>
        <v>659</v>
      </c>
      <c r="V39" s="202">
        <f t="shared" si="7"/>
        <v>659</v>
      </c>
      <c r="W39" s="202">
        <f t="shared" si="7"/>
        <v>659</v>
      </c>
      <c r="X39" s="202">
        <f t="shared" si="7"/>
        <v>729</v>
      </c>
      <c r="Y39" s="202">
        <f t="shared" si="7"/>
        <v>729</v>
      </c>
      <c r="Z39" s="202">
        <f t="shared" si="7"/>
        <v>729</v>
      </c>
      <c r="AA39" s="202">
        <f t="shared" si="7"/>
        <v>729</v>
      </c>
      <c r="AB39" s="202">
        <f t="shared" si="7"/>
        <v>729</v>
      </c>
      <c r="AC39" s="202">
        <f t="shared" si="7"/>
        <v>729</v>
      </c>
      <c r="AD39" s="202">
        <f t="shared" si="7"/>
        <v>729</v>
      </c>
      <c r="AE39" s="202">
        <f t="shared" si="7"/>
        <v>729</v>
      </c>
      <c r="AF39" s="202">
        <f t="shared" si="7"/>
        <v>839</v>
      </c>
      <c r="AG39" s="202">
        <f t="shared" si="7"/>
        <v>839</v>
      </c>
      <c r="AH39" s="202">
        <f t="shared" si="7"/>
        <v>839</v>
      </c>
      <c r="AI39" s="202">
        <f t="shared" si="7"/>
        <v>839</v>
      </c>
      <c r="AJ39" s="202">
        <f t="shared" si="7"/>
        <v>839</v>
      </c>
      <c r="AK39" s="202">
        <f t="shared" si="7"/>
        <v>889</v>
      </c>
      <c r="AL39" s="202">
        <f t="shared" si="7"/>
        <v>889</v>
      </c>
      <c r="AM39" s="202">
        <f t="shared" si="7"/>
        <v>889</v>
      </c>
      <c r="AN39" s="202">
        <f t="shared" si="7"/>
        <v>939</v>
      </c>
      <c r="AO39" s="202">
        <f t="shared" si="7"/>
        <v>939</v>
      </c>
      <c r="AP39" s="202">
        <f t="shared" si="7"/>
        <v>939</v>
      </c>
      <c r="AQ39" s="203">
        <f t="shared" si="7"/>
        <v>939</v>
      </c>
      <c r="AR39" s="204">
        <f t="shared" si="7"/>
        <v>999</v>
      </c>
      <c r="AS39" s="202">
        <f t="shared" si="7"/>
        <v>999</v>
      </c>
      <c r="AT39" s="205">
        <f t="shared" si="7"/>
        <v>999</v>
      </c>
    </row>
    <row r="40">
      <c r="A40" s="33"/>
      <c r="B40" s="33"/>
      <c r="C40" s="33"/>
      <c r="D40" s="194"/>
      <c r="E40" s="106"/>
      <c r="F40" s="206" t="s">
        <v>98</v>
      </c>
      <c r="G40" s="207">
        <f t="shared" ref="G40:AT40" si="8">G39-G38</f>
        <v>0</v>
      </c>
      <c r="H40" s="207">
        <f t="shared" si="8"/>
        <v>0</v>
      </c>
      <c r="I40" s="207">
        <f t="shared" si="8"/>
        <v>0</v>
      </c>
      <c r="J40" s="207">
        <f t="shared" si="8"/>
        <v>0</v>
      </c>
      <c r="K40" s="207">
        <f t="shared" si="8"/>
        <v>100</v>
      </c>
      <c r="L40" s="207">
        <f t="shared" si="8"/>
        <v>100</v>
      </c>
      <c r="M40" s="207">
        <f t="shared" si="8"/>
        <v>100</v>
      </c>
      <c r="N40" s="207">
        <f t="shared" si="8"/>
        <v>100</v>
      </c>
      <c r="O40" s="207">
        <f t="shared" si="8"/>
        <v>100</v>
      </c>
      <c r="P40" s="207">
        <f t="shared" si="8"/>
        <v>120</v>
      </c>
      <c r="Q40" s="207">
        <f t="shared" si="8"/>
        <v>120</v>
      </c>
      <c r="R40" s="207">
        <f t="shared" si="8"/>
        <v>120</v>
      </c>
      <c r="S40" s="207">
        <f t="shared" si="8"/>
        <v>120</v>
      </c>
      <c r="T40" s="207">
        <f t="shared" si="8"/>
        <v>260</v>
      </c>
      <c r="U40" s="207">
        <f t="shared" si="8"/>
        <v>260</v>
      </c>
      <c r="V40" s="207">
        <f t="shared" si="8"/>
        <v>260</v>
      </c>
      <c r="W40" s="207">
        <f t="shared" si="8"/>
        <v>260</v>
      </c>
      <c r="X40" s="207">
        <f t="shared" si="8"/>
        <v>300</v>
      </c>
      <c r="Y40" s="207">
        <f t="shared" si="8"/>
        <v>300</v>
      </c>
      <c r="Z40" s="207">
        <f t="shared" si="8"/>
        <v>300</v>
      </c>
      <c r="AA40" s="207">
        <f t="shared" si="8"/>
        <v>300</v>
      </c>
      <c r="AB40" s="207">
        <f t="shared" si="8"/>
        <v>300</v>
      </c>
      <c r="AC40" s="207">
        <f t="shared" si="8"/>
        <v>300</v>
      </c>
      <c r="AD40" s="207">
        <f t="shared" si="8"/>
        <v>300</v>
      </c>
      <c r="AE40" s="207">
        <f t="shared" si="8"/>
        <v>297.44</v>
      </c>
      <c r="AF40" s="207">
        <f t="shared" si="8"/>
        <v>410</v>
      </c>
      <c r="AG40" s="207">
        <f t="shared" si="8"/>
        <v>410</v>
      </c>
      <c r="AH40" s="207">
        <f t="shared" si="8"/>
        <v>410</v>
      </c>
      <c r="AI40" s="207">
        <f t="shared" si="8"/>
        <v>410</v>
      </c>
      <c r="AJ40" s="207">
        <f t="shared" si="8"/>
        <v>410</v>
      </c>
      <c r="AK40" s="207">
        <f t="shared" si="8"/>
        <v>360</v>
      </c>
      <c r="AL40" s="207">
        <f t="shared" si="8"/>
        <v>380</v>
      </c>
      <c r="AM40" s="207">
        <f t="shared" si="8"/>
        <v>380</v>
      </c>
      <c r="AN40" s="207">
        <f t="shared" si="8"/>
        <v>430</v>
      </c>
      <c r="AO40" s="207">
        <f t="shared" si="8"/>
        <v>430</v>
      </c>
      <c r="AP40" s="207">
        <f t="shared" si="8"/>
        <v>430</v>
      </c>
      <c r="AQ40" s="208">
        <f t="shared" si="8"/>
        <v>430</v>
      </c>
      <c r="AR40" s="209">
        <f t="shared" si="8"/>
        <v>490</v>
      </c>
      <c r="AS40" s="207">
        <f t="shared" si="8"/>
        <v>490</v>
      </c>
      <c r="AT40" s="210">
        <f t="shared" si="8"/>
        <v>540</v>
      </c>
    </row>
    <row r="41">
      <c r="A41" s="33"/>
      <c r="B41" s="33"/>
      <c r="C41" s="33"/>
      <c r="D41" s="33"/>
      <c r="E41" s="3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S41" s="123"/>
    </row>
    <row r="42">
      <c r="A42" s="33"/>
      <c r="B42" s="33"/>
      <c r="C42" s="33"/>
      <c r="D42" s="33"/>
      <c r="E42" s="195" t="s">
        <v>94</v>
      </c>
      <c r="F42" s="212" t="s">
        <v>100</v>
      </c>
      <c r="G42" s="212" t="s">
        <v>89</v>
      </c>
      <c r="H42" s="212" t="s">
        <v>88</v>
      </c>
      <c r="I42" s="212" t="s">
        <v>87</v>
      </c>
      <c r="J42" s="212" t="s">
        <v>86</v>
      </c>
      <c r="K42" s="212" t="s">
        <v>67</v>
      </c>
      <c r="L42" s="25"/>
      <c r="M42" s="33"/>
      <c r="N42" s="33"/>
      <c r="O42" s="33"/>
      <c r="P42" s="33"/>
      <c r="Q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S42" s="123"/>
    </row>
    <row r="43">
      <c r="A43" s="33"/>
      <c r="B43" s="33"/>
      <c r="C43" s="33"/>
      <c r="D43" s="33"/>
      <c r="E43" s="123"/>
      <c r="F43" s="214" t="s">
        <v>101</v>
      </c>
      <c r="G43" s="215">
        <v>5.5</v>
      </c>
      <c r="H43" s="215">
        <v>4.7</v>
      </c>
      <c r="I43" s="215">
        <v>5.5</v>
      </c>
      <c r="J43" s="215">
        <v>4.7</v>
      </c>
      <c r="K43" s="217">
        <v>4.0</v>
      </c>
      <c r="L43" s="25"/>
      <c r="M43" s="33"/>
      <c r="N43" s="33"/>
      <c r="O43" s="33"/>
      <c r="P43" s="33"/>
      <c r="Q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S43" s="123"/>
    </row>
    <row r="44">
      <c r="A44" s="33"/>
      <c r="B44" s="33"/>
      <c r="C44" s="33"/>
      <c r="D44" s="33"/>
      <c r="E44" s="106"/>
      <c r="F44" s="219" t="s">
        <v>102</v>
      </c>
      <c r="G44" s="220">
        <f>AQ31</f>
        <v>939</v>
      </c>
      <c r="H44" s="220">
        <f>AQ30</f>
        <v>799</v>
      </c>
      <c r="I44" s="220">
        <f>AQ29</f>
        <v>799</v>
      </c>
      <c r="J44" s="220">
        <f>AQ28</f>
        <v>689</v>
      </c>
      <c r="K44" s="221">
        <f>AQ25</f>
        <v>509</v>
      </c>
      <c r="L44" s="25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S44" s="123"/>
    </row>
    <row r="45">
      <c r="A45" s="33"/>
      <c r="B45" s="33"/>
      <c r="C45" s="33"/>
      <c r="D45" s="33"/>
      <c r="E45" s="33"/>
      <c r="F45" s="19"/>
      <c r="G45" s="19"/>
      <c r="H45" s="19"/>
      <c r="I45" s="19"/>
      <c r="J45" s="19"/>
      <c r="K45" s="19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S45" s="123"/>
    </row>
    <row r="46">
      <c r="A46" s="33"/>
      <c r="B46" s="33"/>
      <c r="C46" s="33"/>
      <c r="D46" s="33"/>
      <c r="E46" s="52"/>
      <c r="F46" s="222" t="s">
        <v>104</v>
      </c>
      <c r="G46" s="90">
        <f>K16</f>
        <v>39994</v>
      </c>
      <c r="H46" s="90">
        <f t="shared" ref="H46:AP46" si="9">eomonth(G46,3)</f>
        <v>40086</v>
      </c>
      <c r="I46" s="90">
        <f t="shared" si="9"/>
        <v>40178</v>
      </c>
      <c r="J46" s="90">
        <f t="shared" si="9"/>
        <v>40268</v>
      </c>
      <c r="K46" s="90">
        <f t="shared" si="9"/>
        <v>40359</v>
      </c>
      <c r="L46" s="90">
        <f t="shared" si="9"/>
        <v>40451</v>
      </c>
      <c r="M46" s="90">
        <f t="shared" si="9"/>
        <v>40543</v>
      </c>
      <c r="N46" s="90">
        <f t="shared" si="9"/>
        <v>40633</v>
      </c>
      <c r="O46" s="90">
        <f t="shared" si="9"/>
        <v>40724</v>
      </c>
      <c r="P46" s="90">
        <f t="shared" si="9"/>
        <v>40816</v>
      </c>
      <c r="Q46" s="90">
        <f t="shared" si="9"/>
        <v>40908</v>
      </c>
      <c r="R46" s="90">
        <f t="shared" si="9"/>
        <v>40999</v>
      </c>
      <c r="S46" s="90">
        <f t="shared" si="9"/>
        <v>41090</v>
      </c>
      <c r="T46" s="90">
        <f t="shared" si="9"/>
        <v>41182</v>
      </c>
      <c r="U46" s="90">
        <f t="shared" si="9"/>
        <v>41274</v>
      </c>
      <c r="V46" s="90">
        <f t="shared" si="9"/>
        <v>41364</v>
      </c>
      <c r="W46" s="90">
        <f t="shared" si="9"/>
        <v>41455</v>
      </c>
      <c r="X46" s="90">
        <f t="shared" si="9"/>
        <v>41547</v>
      </c>
      <c r="Y46" s="90">
        <f t="shared" si="9"/>
        <v>41639</v>
      </c>
      <c r="Z46" s="90">
        <f t="shared" si="9"/>
        <v>41729</v>
      </c>
      <c r="AA46" s="90">
        <f t="shared" si="9"/>
        <v>41820</v>
      </c>
      <c r="AB46" s="90">
        <f t="shared" si="9"/>
        <v>41912</v>
      </c>
      <c r="AC46" s="90">
        <f t="shared" si="9"/>
        <v>42004</v>
      </c>
      <c r="AD46" s="90">
        <f t="shared" si="9"/>
        <v>42094</v>
      </c>
      <c r="AE46" s="90">
        <f t="shared" si="9"/>
        <v>42185</v>
      </c>
      <c r="AF46" s="90">
        <f t="shared" si="9"/>
        <v>42277</v>
      </c>
      <c r="AG46" s="90">
        <f t="shared" si="9"/>
        <v>42369</v>
      </c>
      <c r="AH46" s="90">
        <f t="shared" si="9"/>
        <v>42460</v>
      </c>
      <c r="AI46" s="90">
        <f t="shared" si="9"/>
        <v>42551</v>
      </c>
      <c r="AJ46" s="90">
        <f t="shared" si="9"/>
        <v>42643</v>
      </c>
      <c r="AK46" s="95">
        <f t="shared" si="9"/>
        <v>42735</v>
      </c>
      <c r="AL46" s="97">
        <f t="shared" si="9"/>
        <v>42825</v>
      </c>
      <c r="AM46" s="97">
        <f t="shared" si="9"/>
        <v>42916</v>
      </c>
      <c r="AN46" s="97">
        <f t="shared" si="9"/>
        <v>43008</v>
      </c>
      <c r="AO46" s="97">
        <f t="shared" si="9"/>
        <v>43100</v>
      </c>
      <c r="AP46" s="99">
        <f t="shared" si="9"/>
        <v>43190</v>
      </c>
      <c r="AQ46" s="33"/>
      <c r="AS46" s="123"/>
    </row>
    <row r="47">
      <c r="A47" s="33"/>
      <c r="B47" s="33"/>
      <c r="C47" s="33"/>
      <c r="D47" s="33"/>
      <c r="E47" s="195" t="s">
        <v>94</v>
      </c>
      <c r="F47" s="21" t="s">
        <v>105</v>
      </c>
      <c r="G47" s="226">
        <f t="shared" ref="G47:AP47" si="10">min(K17:K35)</f>
        <v>499</v>
      </c>
      <c r="H47" s="226">
        <f t="shared" si="10"/>
        <v>499</v>
      </c>
      <c r="I47" s="226">
        <f t="shared" si="10"/>
        <v>499</v>
      </c>
      <c r="J47" s="226">
        <f t="shared" si="10"/>
        <v>499</v>
      </c>
      <c r="K47" s="226">
        <f t="shared" si="10"/>
        <v>499</v>
      </c>
      <c r="L47" s="226">
        <f t="shared" si="10"/>
        <v>539</v>
      </c>
      <c r="M47" s="226">
        <f t="shared" si="10"/>
        <v>539</v>
      </c>
      <c r="N47" s="226">
        <f t="shared" si="10"/>
        <v>539</v>
      </c>
      <c r="O47" s="226">
        <f t="shared" si="10"/>
        <v>539</v>
      </c>
      <c r="P47" s="226">
        <f t="shared" si="10"/>
        <v>399</v>
      </c>
      <c r="Q47" s="226">
        <f t="shared" si="10"/>
        <v>399</v>
      </c>
      <c r="R47" s="226">
        <f t="shared" si="10"/>
        <v>399</v>
      </c>
      <c r="S47" s="226">
        <f t="shared" si="10"/>
        <v>399</v>
      </c>
      <c r="T47" s="226">
        <f t="shared" si="10"/>
        <v>429</v>
      </c>
      <c r="U47" s="226">
        <f t="shared" si="10"/>
        <v>429</v>
      </c>
      <c r="V47" s="226">
        <f t="shared" si="10"/>
        <v>429</v>
      </c>
      <c r="W47" s="226">
        <f t="shared" si="10"/>
        <v>429</v>
      </c>
      <c r="X47" s="226">
        <f t="shared" si="10"/>
        <v>429</v>
      </c>
      <c r="Y47" s="226">
        <f t="shared" si="10"/>
        <v>429</v>
      </c>
      <c r="Z47" s="226">
        <f t="shared" si="10"/>
        <v>429</v>
      </c>
      <c r="AA47" s="226">
        <f t="shared" si="10"/>
        <v>431.56</v>
      </c>
      <c r="AB47" s="226">
        <f t="shared" si="10"/>
        <v>429</v>
      </c>
      <c r="AC47" s="226">
        <f t="shared" si="10"/>
        <v>429</v>
      </c>
      <c r="AD47" s="226">
        <f t="shared" si="10"/>
        <v>429</v>
      </c>
      <c r="AE47" s="226">
        <f t="shared" si="10"/>
        <v>429</v>
      </c>
      <c r="AF47" s="226">
        <f t="shared" si="10"/>
        <v>429</v>
      </c>
      <c r="AG47" s="226">
        <f t="shared" si="10"/>
        <v>529</v>
      </c>
      <c r="AH47" s="226">
        <f t="shared" si="10"/>
        <v>509</v>
      </c>
      <c r="AI47" s="226">
        <f t="shared" si="10"/>
        <v>509</v>
      </c>
      <c r="AJ47" s="226">
        <f t="shared" si="10"/>
        <v>509</v>
      </c>
      <c r="AK47" s="226">
        <f t="shared" si="10"/>
        <v>509</v>
      </c>
      <c r="AL47" s="226">
        <f t="shared" si="10"/>
        <v>509</v>
      </c>
      <c r="AM47" s="226">
        <f t="shared" si="10"/>
        <v>509</v>
      </c>
      <c r="AN47" s="226">
        <f t="shared" si="10"/>
        <v>509</v>
      </c>
      <c r="AO47" s="226">
        <f t="shared" si="10"/>
        <v>509</v>
      </c>
      <c r="AP47" s="227">
        <f t="shared" si="10"/>
        <v>459</v>
      </c>
      <c r="AQ47" s="33"/>
      <c r="AS47" s="123"/>
    </row>
    <row r="48">
      <c r="A48" s="33"/>
      <c r="B48" s="33"/>
      <c r="C48" s="33"/>
      <c r="D48" s="33"/>
      <c r="E48" s="106"/>
      <c r="F48" s="21" t="s">
        <v>98</v>
      </c>
      <c r="G48" s="220">
        <f t="shared" ref="G48:AP48" si="11">max(K17:K36)-G47</f>
        <v>100</v>
      </c>
      <c r="H48" s="220">
        <f t="shared" si="11"/>
        <v>100</v>
      </c>
      <c r="I48" s="220">
        <f t="shared" si="11"/>
        <v>100</v>
      </c>
      <c r="J48" s="220">
        <f t="shared" si="11"/>
        <v>100</v>
      </c>
      <c r="K48" s="220">
        <f t="shared" si="11"/>
        <v>100</v>
      </c>
      <c r="L48" s="220">
        <f t="shared" si="11"/>
        <v>120</v>
      </c>
      <c r="M48" s="220">
        <f t="shared" si="11"/>
        <v>120</v>
      </c>
      <c r="N48" s="220">
        <f t="shared" si="11"/>
        <v>120</v>
      </c>
      <c r="O48" s="220">
        <f t="shared" si="11"/>
        <v>120</v>
      </c>
      <c r="P48" s="220">
        <f t="shared" si="11"/>
        <v>260</v>
      </c>
      <c r="Q48" s="220">
        <f t="shared" si="11"/>
        <v>260</v>
      </c>
      <c r="R48" s="220">
        <f t="shared" si="11"/>
        <v>260</v>
      </c>
      <c r="S48" s="220">
        <f t="shared" si="11"/>
        <v>260</v>
      </c>
      <c r="T48" s="220">
        <f t="shared" si="11"/>
        <v>300</v>
      </c>
      <c r="U48" s="220">
        <f t="shared" si="11"/>
        <v>300</v>
      </c>
      <c r="V48" s="220">
        <f t="shared" si="11"/>
        <v>300</v>
      </c>
      <c r="W48" s="220">
        <f t="shared" si="11"/>
        <v>300</v>
      </c>
      <c r="X48" s="220">
        <f t="shared" si="11"/>
        <v>300</v>
      </c>
      <c r="Y48" s="220">
        <f t="shared" si="11"/>
        <v>300</v>
      </c>
      <c r="Z48" s="220">
        <f t="shared" si="11"/>
        <v>300</v>
      </c>
      <c r="AA48" s="220">
        <f t="shared" si="11"/>
        <v>297.44</v>
      </c>
      <c r="AB48" s="220">
        <f t="shared" si="11"/>
        <v>410</v>
      </c>
      <c r="AC48" s="220">
        <f t="shared" si="11"/>
        <v>410</v>
      </c>
      <c r="AD48" s="220">
        <f t="shared" si="11"/>
        <v>410</v>
      </c>
      <c r="AE48" s="220">
        <f t="shared" si="11"/>
        <v>410</v>
      </c>
      <c r="AF48" s="220">
        <f t="shared" si="11"/>
        <v>410</v>
      </c>
      <c r="AG48" s="220">
        <f t="shared" si="11"/>
        <v>360</v>
      </c>
      <c r="AH48" s="220">
        <f t="shared" si="11"/>
        <v>380</v>
      </c>
      <c r="AI48" s="220">
        <f t="shared" si="11"/>
        <v>380</v>
      </c>
      <c r="AJ48" s="220">
        <f t="shared" si="11"/>
        <v>430</v>
      </c>
      <c r="AK48" s="220">
        <f t="shared" si="11"/>
        <v>430</v>
      </c>
      <c r="AL48" s="220">
        <f t="shared" si="11"/>
        <v>430</v>
      </c>
      <c r="AM48" s="220">
        <f t="shared" si="11"/>
        <v>430</v>
      </c>
      <c r="AN48" s="220">
        <f t="shared" si="11"/>
        <v>490</v>
      </c>
      <c r="AO48" s="220">
        <f t="shared" si="11"/>
        <v>490</v>
      </c>
      <c r="AP48" s="221">
        <f t="shared" si="11"/>
        <v>540</v>
      </c>
      <c r="AQ48" s="33"/>
      <c r="AS48" s="123"/>
    </row>
    <row r="4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S49" s="123"/>
    </row>
    <row r="50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S50" s="123"/>
    </row>
    <row r="5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S51" s="123"/>
    </row>
    <row r="5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S52" s="123"/>
    </row>
    <row r="5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S53" s="123"/>
    </row>
    <row r="54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S54" s="123"/>
    </row>
    <row r="5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S55" s="123"/>
    </row>
    <row r="5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S56" s="123"/>
    </row>
    <row r="5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S57" s="123"/>
    </row>
    <row r="58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S58" s="123"/>
    </row>
    <row r="5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S59" s="123"/>
    </row>
    <row r="6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S60" s="123"/>
    </row>
    <row r="6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S61" s="123"/>
    </row>
    <row r="6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S62" s="123"/>
    </row>
    <row r="6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S63" s="123"/>
    </row>
    <row r="6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S64" s="123"/>
    </row>
    <row r="6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S65" s="123"/>
    </row>
    <row r="66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S66" s="123"/>
    </row>
    <row r="67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S67" s="123"/>
    </row>
    <row r="68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S68" s="123"/>
    </row>
    <row r="6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S69" s="123"/>
    </row>
    <row r="70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S70" s="123"/>
    </row>
    <row r="7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S71" s="123"/>
    </row>
    <row r="7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S72" s="123"/>
    </row>
    <row r="7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S73" s="123"/>
    </row>
    <row r="7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S74" s="12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S75" s="12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S76" s="12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S77" s="12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S78" s="12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S79" s="12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S80" s="12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S81" s="12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S82" s="12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S83" s="12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S84" s="12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S85" s="12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S86" s="12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S87" s="12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S88" s="12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S89" s="12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S90" s="12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S91" s="12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S92" s="12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S93" s="12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S94" s="12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S95" s="12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S96" s="12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S97" s="12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S98" s="12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S99" s="12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S100" s="12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S101" s="12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S102" s="12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S103" s="12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S104" s="12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S105" s="12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S106" s="12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S107" s="12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S108" s="12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S109" s="12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S110" s="12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S111" s="12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S112" s="12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S113" s="12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S114" s="12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S115" s="12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S116" s="12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S117" s="12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S118" s="12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S119" s="12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S120" s="12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S121" s="12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S122" s="12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S123" s="12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S124" s="12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S125" s="12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S126" s="12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S127" s="12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S128" s="12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S129" s="12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S130" s="12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S131" s="12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S132" s="12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S133" s="12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S134" s="12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S135" s="12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S136" s="12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S137" s="12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S138" s="12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S139" s="12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S140" s="12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S141" s="12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S142" s="12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S143" s="12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S144" s="12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S145" s="12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S146" s="12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S147" s="12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S148" s="12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S149" s="12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S150" s="12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S151" s="12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S152" s="12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S153" s="12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S154" s="12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S155" s="12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S156" s="12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S157" s="12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S158" s="12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S159" s="12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S160" s="12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S161" s="12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S162" s="12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S163" s="12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S164" s="12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S165" s="12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S166" s="12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S167" s="12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S168" s="12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S169" s="12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S170" s="12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S171" s="12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S172" s="12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S173" s="12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S174" s="12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S175" s="12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S176" s="12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S177" s="12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S178" s="12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S179" s="12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S180" s="12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S181" s="12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S182" s="12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S183" s="12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S184" s="12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S185" s="12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S186" s="12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S187" s="12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S188" s="12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S189" s="12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S190" s="12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S191" s="12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S192" s="12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S193" s="12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S194" s="12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S195" s="12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S196" s="12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S197" s="12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S198" s="12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S199" s="12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S200" s="12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S201" s="12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S202" s="12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S203" s="12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S204" s="12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S205" s="12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S206" s="12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S207" s="12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S208" s="12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S209" s="12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S210" s="12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S211" s="12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S212" s="12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S213" s="12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S214" s="12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S215" s="12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S216" s="12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S217" s="12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S218" s="12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S219" s="12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S220" s="12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S221" s="12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S222" s="12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S223" s="12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S224" s="12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S225" s="12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S226" s="12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S227" s="12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S228" s="12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S229" s="12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S230" s="12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S231" s="12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S232" s="12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S233" s="12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S234" s="12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S235" s="12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S236" s="12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S237" s="12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S238" s="12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S239" s="12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S240" s="12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S241" s="12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S242" s="12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S243" s="12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S244" s="12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S245" s="12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S246" s="12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S247" s="12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S248" s="12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S249" s="12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S250" s="12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S251" s="12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S252" s="12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S253" s="12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S254" s="12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S255" s="12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S256" s="12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S257" s="12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S258" s="12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S259" s="12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S260" s="12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S261" s="12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S262" s="12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S263" s="12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S264" s="12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S265" s="12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S266" s="12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S267" s="12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S268" s="12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S269" s="12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S270" s="12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S271" s="12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S272" s="12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S273" s="12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S274" s="12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S275" s="12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S276" s="12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S277" s="12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S278" s="12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S279" s="12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S280" s="12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S281" s="12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S282" s="12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S283" s="12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S284" s="12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S285" s="12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S286" s="12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S287" s="12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S288" s="12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S289" s="12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S290" s="12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S291" s="12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S292" s="12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S293" s="12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S294" s="12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S295" s="12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S296" s="12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S297" s="12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S298" s="12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S299" s="12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S300" s="12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S301" s="12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S302" s="12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S303" s="12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S304" s="12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S305" s="12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S306" s="12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S307" s="12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S308" s="12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S309" s="12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S310" s="12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S311" s="12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S312" s="12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S313" s="12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S314" s="12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S315" s="12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S316" s="12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S317" s="12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S318" s="12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S319" s="12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S320" s="12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S321" s="12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S322" s="12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S323" s="12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S324" s="12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S325" s="12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S326" s="12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S327" s="12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S328" s="12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S329" s="12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S330" s="12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S331" s="12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S332" s="12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S333" s="12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S334" s="12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S335" s="12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S336" s="12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S337" s="12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S338" s="12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S339" s="12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S340" s="12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S341" s="12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S342" s="12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S343" s="12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S344" s="12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S345" s="12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S346" s="12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S347" s="12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S348" s="12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S349" s="12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S350" s="12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S351" s="12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S352" s="12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S353" s="12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S354" s="12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S355" s="12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S356" s="12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S357" s="12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S358" s="12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S359" s="12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S360" s="12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S361" s="12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S362" s="12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S363" s="12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S364" s="12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S365" s="12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S366" s="12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S367" s="12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S368" s="12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S369" s="12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S370" s="12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S371" s="12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S372" s="12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S373" s="12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S374" s="12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S375" s="12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S376" s="12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S377" s="12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S378" s="12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S379" s="12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S380" s="12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S381" s="12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S382" s="12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S383" s="12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S384" s="12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S385" s="12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S386" s="12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S387" s="12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S388" s="12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S389" s="12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S390" s="12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S391" s="12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S392" s="12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S393" s="12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S394" s="12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S395" s="12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S396" s="12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S397" s="12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S398" s="12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S399" s="12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S400" s="12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S401" s="12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S402" s="12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S403" s="12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S404" s="12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S405" s="12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S406" s="12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S407" s="12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S408" s="12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S409" s="12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S410" s="12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S411" s="12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S412" s="12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S413" s="12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S414" s="12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S415" s="12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S416" s="12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S417" s="12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S418" s="12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S419" s="12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S420" s="12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S421" s="12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S422" s="12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S423" s="12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S424" s="12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S425" s="12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S426" s="12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S427" s="12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S428" s="12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S429" s="12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S430" s="12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S431" s="12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S432" s="12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S433" s="12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S434" s="12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S435" s="12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S436" s="12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S437" s="12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S438" s="12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S439" s="12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S440" s="12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S441" s="12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S442" s="12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S443" s="12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S444" s="12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S445" s="12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S446" s="12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S447" s="12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S448" s="12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S449" s="12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S450" s="12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S451" s="12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S452" s="12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S453" s="12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S454" s="12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S455" s="12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S456" s="12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S457" s="12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S458" s="12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S459" s="12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S460" s="12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S461" s="12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S462" s="12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S463" s="12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S464" s="12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S465" s="12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S466" s="12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S467" s="12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S468" s="12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S469" s="12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S470" s="12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S471" s="12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S472" s="12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S473" s="12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S474" s="12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S475" s="12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S476" s="12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S477" s="12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S478" s="12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S479" s="12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S480" s="12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S481" s="12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S482" s="12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S483" s="12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S484" s="12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S485" s="12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S486" s="12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S487" s="12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S488" s="12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S489" s="12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S490" s="12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S491" s="12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S492" s="12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S493" s="12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S494" s="12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S495" s="12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S496" s="12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S497" s="12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S498" s="12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S499" s="12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S500" s="12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S501" s="12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S502" s="12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S503" s="12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S504" s="12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S505" s="12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S506" s="12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S507" s="12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S508" s="12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S509" s="12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S510" s="12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S511" s="12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S512" s="12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S513" s="12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S514" s="12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S515" s="12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S516" s="12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S517" s="12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S518" s="12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S519" s="12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S520" s="12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S521" s="12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S522" s="12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S523" s="12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S524" s="12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S525" s="12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S526" s="12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S527" s="12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S528" s="12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S529" s="12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S530" s="12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S531" s="12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S532" s="12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S533" s="12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S534" s="12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S535" s="12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S536" s="12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S537" s="12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S538" s="12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S539" s="12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S540" s="12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S541" s="12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S542" s="12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S543" s="12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S544" s="12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S545" s="12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S546" s="12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S547" s="12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S548" s="12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S549" s="12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S550" s="12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S551" s="12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S552" s="12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S553" s="12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S554" s="12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S555" s="12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S556" s="12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S557" s="12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S558" s="12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S559" s="12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S560" s="12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S561" s="12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S562" s="12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S563" s="12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S564" s="12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S565" s="12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S566" s="12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S567" s="12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S568" s="12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S569" s="12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S570" s="12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S571" s="12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S572" s="12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S573" s="12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S574" s="12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S575" s="12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S576" s="12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S577" s="12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S578" s="12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S579" s="12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S580" s="12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S581" s="12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S582" s="12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S583" s="12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S584" s="12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S585" s="12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S586" s="12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S587" s="12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S588" s="12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S589" s="12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S590" s="12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S591" s="12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S592" s="12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S593" s="12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S594" s="12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S595" s="12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S596" s="12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S597" s="12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S598" s="12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S599" s="12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S600" s="12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S601" s="12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S602" s="12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S603" s="12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S604" s="12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S605" s="12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S606" s="12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S607" s="12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S608" s="12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S609" s="12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S610" s="12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S611" s="12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S612" s="12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S613" s="12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S614" s="12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S615" s="12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S616" s="12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S617" s="12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S618" s="12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S619" s="12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S620" s="12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S621" s="12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S622" s="12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S623" s="12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S624" s="12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S625" s="12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S626" s="12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S627" s="12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S628" s="12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S629" s="12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S630" s="12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S631" s="12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S632" s="12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S633" s="12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S634" s="12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S635" s="12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S636" s="12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S637" s="12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S638" s="12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S639" s="12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S640" s="12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S641" s="12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S642" s="12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S643" s="12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S644" s="12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S645" s="12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S646" s="12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S647" s="12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S648" s="12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S649" s="12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S650" s="12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S651" s="12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S652" s="12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S653" s="12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S654" s="12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S655" s="12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S656" s="12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S657" s="12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S658" s="12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S659" s="12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S660" s="12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S661" s="12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S662" s="12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S663" s="12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S664" s="12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S665" s="12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S666" s="12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S667" s="12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S668" s="12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S669" s="12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S670" s="12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S671" s="12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S672" s="12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S673" s="12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S674" s="12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S675" s="12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S676" s="12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S677" s="12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S678" s="12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S679" s="12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S680" s="12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S681" s="12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S682" s="12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S683" s="12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S684" s="12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S685" s="12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S686" s="12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S687" s="12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S688" s="12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S689" s="12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S690" s="12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S691" s="12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S692" s="12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S693" s="12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S694" s="12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S695" s="12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S696" s="12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S697" s="12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S698" s="12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S699" s="12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S700" s="12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S701" s="12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S702" s="12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S703" s="12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S704" s="12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S705" s="12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S706" s="12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S707" s="12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S708" s="12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S709" s="12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S710" s="12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S711" s="12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S712" s="12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S713" s="12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S714" s="12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S715" s="12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S716" s="12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S717" s="12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S718" s="12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S719" s="12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S720" s="12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S721" s="12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S722" s="12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S723" s="12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S724" s="12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S725" s="12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S726" s="12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S727" s="12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S728" s="12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S729" s="12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S730" s="12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S731" s="12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S732" s="12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S733" s="12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S734" s="12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S735" s="12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S736" s="12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S737" s="12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S738" s="12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S739" s="12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S740" s="12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S741" s="12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S742" s="12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S743" s="12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S744" s="12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S745" s="12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S746" s="12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S747" s="12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S748" s="12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S749" s="12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S750" s="12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S751" s="12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S752" s="12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S753" s="12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S754" s="12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S755" s="12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S756" s="12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S757" s="12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S758" s="12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S759" s="12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S760" s="12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S761" s="12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S762" s="12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S763" s="12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S764" s="12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S765" s="12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S766" s="12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S767" s="12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S768" s="12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S769" s="12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S770" s="12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S771" s="12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S772" s="12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S773" s="12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S774" s="12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S775" s="12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S776" s="12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S777" s="12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S778" s="12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S779" s="12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S780" s="12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S781" s="12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S782" s="12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S783" s="12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S784" s="12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S785" s="12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S786" s="12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S787" s="12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S788" s="12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S789" s="12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S790" s="12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S791" s="12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S792" s="12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S793" s="12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S794" s="12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S795" s="12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S796" s="12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S797" s="12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S798" s="12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S799" s="12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S800" s="12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S801" s="12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S802" s="12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S803" s="12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S804" s="12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S805" s="12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S806" s="12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S807" s="12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S808" s="12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S809" s="12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S810" s="12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S811" s="12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S812" s="12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S813" s="12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S814" s="12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S815" s="12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S816" s="12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S817" s="12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S818" s="12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S819" s="12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S820" s="12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S821" s="12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S822" s="12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S823" s="12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S824" s="12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S825" s="12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S826" s="12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S827" s="12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S828" s="12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S829" s="12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S830" s="12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S831" s="12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S832" s="12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S833" s="12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S834" s="12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S835" s="12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S836" s="12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S837" s="12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S838" s="12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S839" s="12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S840" s="12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S841" s="12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S842" s="12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S843" s="12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S844" s="12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S845" s="12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S846" s="12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S847" s="12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S848" s="12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S849" s="12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S850" s="12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S851" s="12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S852" s="12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S853" s="12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S854" s="12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S855" s="12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S856" s="12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S857" s="12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S858" s="12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S859" s="12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S860" s="12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S861" s="12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S862" s="12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S863" s="12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S864" s="12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S865" s="12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S866" s="12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S867" s="12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S868" s="12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S869" s="12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S870" s="12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S871" s="12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S872" s="12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S873" s="12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S874" s="12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S875" s="12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S876" s="12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S877" s="12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S878" s="12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S879" s="12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S880" s="12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S881" s="12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S882" s="12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S883" s="12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S884" s="12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S885" s="12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S886" s="12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S887" s="12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S888" s="12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S889" s="12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S890" s="12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S891" s="12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S892" s="12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S893" s="12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S894" s="12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S895" s="12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S896" s="12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S897" s="12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S898" s="12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S899" s="12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S900" s="12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S901" s="12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S902" s="12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S903" s="12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S904" s="12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S905" s="12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S906" s="12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S907" s="12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S908" s="12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S909" s="12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S910" s="12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S911" s="12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S912" s="12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S913" s="12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S914" s="12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S915" s="12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S916" s="12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S917" s="12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S918" s="12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S919" s="12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S920" s="12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S921" s="12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S922" s="12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S923" s="12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S924" s="12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S925" s="12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S926" s="12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S927" s="12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S928" s="12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S929" s="12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S930" s="12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S931" s="12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S932" s="12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S933" s="12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S934" s="12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S935" s="12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S936" s="12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S937" s="12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S938" s="12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S939" s="12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S940" s="12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S941" s="12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S942" s="12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S943" s="12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S944" s="12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S945" s="12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S946" s="12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S947" s="12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S948" s="12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S949" s="12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S950" s="12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S951" s="12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S952" s="12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S953" s="12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S954" s="12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S955" s="12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S956" s="12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S957" s="12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S958" s="12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S959" s="12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S960" s="12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S961" s="12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S962" s="12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S963" s="12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S964" s="12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S965" s="12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S966" s="12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S967" s="12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S968" s="12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S969" s="12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S970" s="12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S971" s="12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S972" s="12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S973" s="12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S974" s="12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S975" s="12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S976" s="12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S977" s="12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S978" s="123"/>
    </row>
    <row r="979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S979" s="123"/>
    </row>
    <row r="980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S980" s="123"/>
    </row>
    <row r="98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S981" s="123"/>
    </row>
    <row r="98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S982" s="123"/>
    </row>
    <row r="98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S983" s="123"/>
    </row>
    <row r="984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S984" s="123"/>
    </row>
    <row r="98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S985" s="123"/>
    </row>
    <row r="986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S986" s="123"/>
    </row>
    <row r="98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S987" s="123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S988" s="123"/>
    </row>
    <row r="989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S989" s="123"/>
    </row>
    <row r="990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S990" s="123"/>
    </row>
    <row r="99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S991" s="123"/>
    </row>
    <row r="99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S992" s="123"/>
    </row>
    <row r="99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S993" s="123"/>
    </row>
    <row r="994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S994" s="123"/>
    </row>
    <row r="99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S995" s="123"/>
    </row>
    <row r="996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S996" s="123"/>
    </row>
    <row r="997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S997" s="123"/>
    </row>
    <row r="998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S998" s="123"/>
    </row>
    <row r="999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S999" s="123"/>
    </row>
    <row r="1000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S1000" s="123"/>
    </row>
    <row r="1001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S1001" s="123"/>
    </row>
    <row r="1002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S1002" s="123"/>
    </row>
    <row r="1003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S1003" s="123"/>
    </row>
  </sheetData>
  <mergeCells count="17">
    <mergeCell ref="F2:F3"/>
    <mergeCell ref="G15:I15"/>
    <mergeCell ref="B17:C19"/>
    <mergeCell ref="E42:E44"/>
    <mergeCell ref="E17:E35"/>
    <mergeCell ref="E38:E40"/>
    <mergeCell ref="E47:E48"/>
    <mergeCell ref="AP15:AS15"/>
    <mergeCell ref="AR12:AS13"/>
    <mergeCell ref="AD15:AG15"/>
    <mergeCell ref="Z15:AC15"/>
    <mergeCell ref="V15:Y15"/>
    <mergeCell ref="R15:U15"/>
    <mergeCell ref="J15:M15"/>
    <mergeCell ref="AL15:AO15"/>
    <mergeCell ref="AH15:AK15"/>
    <mergeCell ref="N15:Q15"/>
  </mergeCells>
  <hyperlinks>
    <hyperlink r:id="rId1" ref="F1"/>
  </hyperlinks>
  <drawing r:id="rId2"/>
  <tableParts count="2"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</sheetPr>
  <sheetViews>
    <sheetView showGridLines="0" workbookViewId="0">
      <pane xSplit="6.0" topLeftCell="G1" activePane="topRight" state="frozen"/>
      <selection activeCell="H2" sqref="H2" pane="topRight"/>
    </sheetView>
  </sheetViews>
  <sheetFormatPr customHeight="1" defaultColWidth="14.43" defaultRowHeight="15.75"/>
  <cols>
    <col customWidth="1" min="1" max="1" width="3.14"/>
    <col customWidth="1" min="2" max="2" width="16.14"/>
    <col customWidth="1" min="3" max="3" width="23.57"/>
    <col customWidth="1" min="4" max="4" width="16.43"/>
    <col customWidth="1" min="6" max="6" width="21.14"/>
  </cols>
  <sheetData>
    <row r="1">
      <c r="A1" s="2"/>
      <c r="B1" s="2"/>
      <c r="C1" s="2"/>
      <c r="D1" s="2"/>
      <c r="E1" s="2"/>
      <c r="F1" s="4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6"/>
      <c r="AS1" s="6"/>
      <c r="AT1" s="6"/>
    </row>
    <row r="2">
      <c r="A2" s="2"/>
      <c r="B2" s="2"/>
      <c r="C2" s="2"/>
      <c r="D2" s="2"/>
      <c r="E2" s="2"/>
      <c r="F2" s="9" t="s">
        <v>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6"/>
      <c r="AS2" s="6"/>
      <c r="AT2" s="6"/>
    </row>
    <row r="3">
      <c r="A3" s="2"/>
      <c r="B3" s="2"/>
      <c r="C3" s="2"/>
      <c r="D3" s="2"/>
      <c r="E3" s="2"/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6"/>
      <c r="AS3" s="6"/>
      <c r="AT3" s="6"/>
    </row>
    <row r="4">
      <c r="A4" s="2"/>
      <c r="B4" s="2"/>
      <c r="C4" s="2"/>
      <c r="D4" s="2"/>
      <c r="E4" s="2"/>
      <c r="F4" s="15" t="s">
        <v>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6"/>
      <c r="AS4" s="6"/>
      <c r="AT4" s="6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6"/>
      <c r="AS5" s="6"/>
      <c r="AT5" s="6"/>
    </row>
    <row r="6">
      <c r="A6" s="18"/>
      <c r="B6" s="18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>
      <c r="A7" s="21" t="s">
        <v>7</v>
      </c>
      <c r="B7" s="2"/>
      <c r="C7" s="2"/>
      <c r="D7" s="23"/>
      <c r="E7" s="25"/>
      <c r="F7" s="27"/>
      <c r="G7" s="27"/>
      <c r="H7" s="27"/>
      <c r="I7" s="27"/>
      <c r="J7" s="27"/>
      <c r="K7" s="27"/>
      <c r="L7" s="27"/>
      <c r="M7" s="27"/>
      <c r="N7" s="27"/>
      <c r="O7" s="27"/>
      <c r="P7" s="29"/>
      <c r="Q7" s="29"/>
      <c r="R7" s="31"/>
      <c r="S7" s="29"/>
      <c r="T7" s="29"/>
      <c r="U7" s="29"/>
      <c r="V7" s="29"/>
      <c r="W7" s="29"/>
      <c r="X7" s="29"/>
      <c r="Y7" s="29"/>
      <c r="Z7" s="29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>
      <c r="A8" s="35"/>
      <c r="B8" s="36" t="s">
        <v>11</v>
      </c>
      <c r="C8" s="38" t="s">
        <v>12</v>
      </c>
      <c r="D8" s="25"/>
      <c r="E8" s="25"/>
      <c r="F8" s="27"/>
      <c r="G8" s="27"/>
      <c r="H8" s="27"/>
      <c r="I8" s="27"/>
      <c r="J8" s="27"/>
      <c r="K8" s="27"/>
      <c r="L8" s="27"/>
      <c r="M8" s="27"/>
      <c r="N8" s="27"/>
      <c r="O8" s="27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>
      <c r="A9" s="40"/>
      <c r="B9" s="29" t="s">
        <v>14</v>
      </c>
      <c r="C9" s="38" t="s">
        <v>15</v>
      </c>
      <c r="D9" s="25"/>
      <c r="E9" s="25"/>
      <c r="F9" s="27"/>
      <c r="G9" s="25"/>
      <c r="H9" s="25"/>
      <c r="I9" s="25"/>
      <c r="J9" s="25"/>
      <c r="K9" s="25"/>
      <c r="L9" s="25"/>
      <c r="M9" s="25"/>
      <c r="N9" s="25"/>
      <c r="O9" s="25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>
      <c r="A10" s="42"/>
      <c r="B10" s="44" t="s">
        <v>17</v>
      </c>
      <c r="C10" s="46" t="s">
        <v>18</v>
      </c>
      <c r="D10" s="25"/>
      <c r="E10" s="25"/>
      <c r="F10" s="48"/>
      <c r="G10" s="25"/>
      <c r="H10" s="25"/>
      <c r="I10" s="25"/>
      <c r="J10" s="25"/>
      <c r="K10" s="25"/>
      <c r="L10" s="25"/>
      <c r="M10" s="25"/>
      <c r="N10" s="25"/>
      <c r="O10" s="25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>
      <c r="A11" s="19"/>
      <c r="B11" s="19"/>
      <c r="C11" s="19"/>
      <c r="D11" s="33"/>
      <c r="E11" s="33"/>
      <c r="F11" s="29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>
      <c r="A12" s="50"/>
      <c r="B12" s="50"/>
      <c r="C12" s="50"/>
      <c r="D12" s="33"/>
      <c r="E12" s="33"/>
      <c r="F12" s="2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52"/>
      <c r="AR12" s="54" t="s">
        <v>21</v>
      </c>
    </row>
    <row r="13">
      <c r="A13" s="56" t="s">
        <v>22</v>
      </c>
      <c r="B13" s="58"/>
      <c r="C13" s="58"/>
      <c r="D13" s="25"/>
      <c r="E13" s="25"/>
      <c r="F13" s="29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52"/>
      <c r="AR13" s="60"/>
    </row>
    <row r="14">
      <c r="A14" s="33"/>
      <c r="B14" s="33"/>
      <c r="C14" s="33"/>
      <c r="D14" s="25"/>
      <c r="E14" s="25"/>
      <c r="F14" s="6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8"/>
      <c r="AQ14" s="69"/>
      <c r="AR14" s="71"/>
      <c r="AS14" s="72"/>
      <c r="AT14" s="72"/>
    </row>
    <row r="15">
      <c r="A15" s="18"/>
      <c r="B15" s="18"/>
      <c r="C15" s="18"/>
      <c r="D15" s="33"/>
      <c r="E15" s="33"/>
      <c r="F15" s="74"/>
      <c r="G15" s="76">
        <v>2008.0</v>
      </c>
      <c r="J15" s="78">
        <v>2009.0</v>
      </c>
      <c r="N15" s="76">
        <v>2010.0</v>
      </c>
      <c r="R15" s="78">
        <v>2011.0</v>
      </c>
      <c r="V15" s="82">
        <f>R15+1</f>
        <v>2012</v>
      </c>
      <c r="Z15" s="78">
        <f>V15+1</f>
        <v>2013</v>
      </c>
      <c r="AD15" s="82">
        <v>2014.0</v>
      </c>
      <c r="AH15" s="78">
        <f>AD15+1</f>
        <v>2015</v>
      </c>
      <c r="AL15" s="82">
        <f>AH15+1</f>
        <v>2016</v>
      </c>
      <c r="AP15" s="78">
        <f>AL15+1</f>
        <v>2017</v>
      </c>
      <c r="AT15" s="82">
        <v>2018.0</v>
      </c>
    </row>
    <row r="16">
      <c r="A16" s="21" t="s">
        <v>13</v>
      </c>
      <c r="B16" s="2"/>
      <c r="C16" s="2"/>
      <c r="D16" s="25"/>
      <c r="E16" s="65"/>
      <c r="F16" s="87" t="s">
        <v>30</v>
      </c>
      <c r="G16" s="90">
        <v>39629.0</v>
      </c>
      <c r="H16" s="90">
        <f t="shared" ref="H16:AT16" si="1">eomonth(G16,3)</f>
        <v>39721</v>
      </c>
      <c r="I16" s="90">
        <f t="shared" si="1"/>
        <v>39813</v>
      </c>
      <c r="J16" s="90">
        <f t="shared" si="1"/>
        <v>39903</v>
      </c>
      <c r="K16" s="90">
        <f t="shared" si="1"/>
        <v>39994</v>
      </c>
      <c r="L16" s="90">
        <f t="shared" si="1"/>
        <v>40086</v>
      </c>
      <c r="M16" s="90">
        <f t="shared" si="1"/>
        <v>40178</v>
      </c>
      <c r="N16" s="90">
        <f t="shared" si="1"/>
        <v>40268</v>
      </c>
      <c r="O16" s="90">
        <f t="shared" si="1"/>
        <v>40359</v>
      </c>
      <c r="P16" s="90">
        <f t="shared" si="1"/>
        <v>40451</v>
      </c>
      <c r="Q16" s="90">
        <f t="shared" si="1"/>
        <v>40543</v>
      </c>
      <c r="R16" s="90">
        <f t="shared" si="1"/>
        <v>40633</v>
      </c>
      <c r="S16" s="90">
        <f t="shared" si="1"/>
        <v>40724</v>
      </c>
      <c r="T16" s="90">
        <f t="shared" si="1"/>
        <v>40816</v>
      </c>
      <c r="U16" s="90">
        <f t="shared" si="1"/>
        <v>40908</v>
      </c>
      <c r="V16" s="90">
        <f t="shared" si="1"/>
        <v>40999</v>
      </c>
      <c r="W16" s="90">
        <f t="shared" si="1"/>
        <v>41090</v>
      </c>
      <c r="X16" s="90">
        <f t="shared" si="1"/>
        <v>41182</v>
      </c>
      <c r="Y16" s="90">
        <f t="shared" si="1"/>
        <v>41274</v>
      </c>
      <c r="Z16" s="90">
        <f t="shared" si="1"/>
        <v>41364</v>
      </c>
      <c r="AA16" s="90">
        <f t="shared" si="1"/>
        <v>41455</v>
      </c>
      <c r="AB16" s="90">
        <f t="shared" si="1"/>
        <v>41547</v>
      </c>
      <c r="AC16" s="90">
        <f t="shared" si="1"/>
        <v>41639</v>
      </c>
      <c r="AD16" s="90">
        <f t="shared" si="1"/>
        <v>41729</v>
      </c>
      <c r="AE16" s="90">
        <f t="shared" si="1"/>
        <v>41820</v>
      </c>
      <c r="AF16" s="90">
        <f t="shared" si="1"/>
        <v>41912</v>
      </c>
      <c r="AG16" s="90">
        <f t="shared" si="1"/>
        <v>42004</v>
      </c>
      <c r="AH16" s="90">
        <f t="shared" si="1"/>
        <v>42094</v>
      </c>
      <c r="AI16" s="90">
        <f t="shared" si="1"/>
        <v>42185</v>
      </c>
      <c r="AJ16" s="90">
        <f t="shared" si="1"/>
        <v>42277</v>
      </c>
      <c r="AK16" s="90">
        <f t="shared" si="1"/>
        <v>42369</v>
      </c>
      <c r="AL16" s="90">
        <f t="shared" si="1"/>
        <v>42460</v>
      </c>
      <c r="AM16" s="90">
        <f t="shared" si="1"/>
        <v>42551</v>
      </c>
      <c r="AN16" s="90">
        <f t="shared" si="1"/>
        <v>42643</v>
      </c>
      <c r="AO16" s="95">
        <f t="shared" si="1"/>
        <v>42735</v>
      </c>
      <c r="AP16" s="97">
        <f t="shared" si="1"/>
        <v>42825</v>
      </c>
      <c r="AQ16" s="97">
        <f t="shared" si="1"/>
        <v>42916</v>
      </c>
      <c r="AR16" s="97">
        <f t="shared" si="1"/>
        <v>43008</v>
      </c>
      <c r="AS16" s="97">
        <f t="shared" si="1"/>
        <v>43100</v>
      </c>
      <c r="AT16" s="99">
        <f t="shared" si="1"/>
        <v>43190</v>
      </c>
    </row>
    <row r="17">
      <c r="A17" s="35"/>
      <c r="B17" s="101" t="s">
        <v>52</v>
      </c>
      <c r="C17" s="103"/>
      <c r="D17" s="105"/>
      <c r="E17" s="107" t="s">
        <v>30</v>
      </c>
      <c r="F17" s="109" t="str">
        <f t="shared" ref="F17:F26" si="2">B22</f>
        <v>iPad 1</v>
      </c>
      <c r="G17" s="111"/>
      <c r="H17" s="111"/>
      <c r="I17" s="111"/>
      <c r="J17" s="111"/>
      <c r="K17" s="111"/>
      <c r="L17" s="111"/>
      <c r="M17" s="111"/>
      <c r="N17" s="111"/>
      <c r="O17" s="111">
        <v>499.0</v>
      </c>
      <c r="P17" s="111">
        <v>499.0</v>
      </c>
      <c r="Q17" s="111">
        <v>499.0</v>
      </c>
      <c r="R17" s="111">
        <v>499.0</v>
      </c>
      <c r="S17" s="113">
        <v>379.0</v>
      </c>
      <c r="T17" s="113">
        <v>379.0</v>
      </c>
      <c r="U17" s="113">
        <v>379.0</v>
      </c>
      <c r="V17" s="113">
        <v>379.0</v>
      </c>
      <c r="W17" s="113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7"/>
      <c r="AR17" s="119"/>
      <c r="AS17" s="115"/>
      <c r="AT17" s="121"/>
    </row>
    <row r="18">
      <c r="A18" s="40"/>
      <c r="B18" s="123"/>
      <c r="C18" s="103"/>
      <c r="D18" s="105"/>
      <c r="F18" s="124" t="str">
        <f t="shared" si="2"/>
        <v>iPad 2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8"/>
      <c r="Q18" s="128"/>
      <c r="R18" s="128"/>
      <c r="S18" s="128">
        <v>479.0</v>
      </c>
      <c r="T18" s="128">
        <v>479.0</v>
      </c>
      <c r="U18" s="128">
        <v>479.0</v>
      </c>
      <c r="V18" s="128">
        <v>479.0</v>
      </c>
      <c r="W18" s="128">
        <v>399.0</v>
      </c>
      <c r="X18" s="128">
        <v>399.0</v>
      </c>
      <c r="Y18" s="128">
        <v>399.0</v>
      </c>
      <c r="Z18" s="128">
        <v>399.0</v>
      </c>
      <c r="AA18" s="128">
        <v>399.0</v>
      </c>
      <c r="AB18" s="128">
        <v>399.0</v>
      </c>
      <c r="AC18" s="128">
        <v>379.0</v>
      </c>
      <c r="AD18" s="128">
        <v>379.0</v>
      </c>
      <c r="AE18" s="128">
        <v>379.0</v>
      </c>
      <c r="AF18" s="128">
        <v>379.0</v>
      </c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2"/>
      <c r="AR18" s="134"/>
      <c r="AS18" s="130"/>
      <c r="AT18" s="136"/>
    </row>
    <row r="19" ht="18.75" customHeight="1">
      <c r="A19" s="42"/>
      <c r="B19" s="137"/>
      <c r="C19" s="8"/>
      <c r="D19" s="105"/>
      <c r="F19" s="139" t="str">
        <f t="shared" si="2"/>
        <v>iPad 3</v>
      </c>
      <c r="G19" s="140"/>
      <c r="H19" s="140"/>
      <c r="I19" s="140"/>
      <c r="J19" s="140"/>
      <c r="K19" s="126"/>
      <c r="L19" s="126"/>
      <c r="M19" s="126"/>
      <c r="N19" s="126"/>
      <c r="O19" s="126"/>
      <c r="P19" s="128"/>
      <c r="Q19" s="128"/>
      <c r="R19" s="128"/>
      <c r="S19" s="128"/>
      <c r="T19" s="128"/>
      <c r="U19" s="128"/>
      <c r="V19" s="128"/>
      <c r="W19" s="128">
        <v>479.0</v>
      </c>
      <c r="X19" s="128">
        <v>479.0</v>
      </c>
      <c r="Y19" s="128"/>
      <c r="Z19" s="128"/>
      <c r="AA19" s="128"/>
      <c r="AB19" s="128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2"/>
      <c r="AR19" s="134"/>
      <c r="AS19" s="130"/>
      <c r="AT19" s="136"/>
    </row>
    <row r="20">
      <c r="A20" s="18"/>
      <c r="B20" s="18"/>
      <c r="C20" s="18"/>
      <c r="D20" s="105"/>
      <c r="F20" s="139" t="str">
        <f t="shared" si="2"/>
        <v>iPad 4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8"/>
      <c r="Q20" s="128"/>
      <c r="R20" s="128"/>
      <c r="S20" s="128"/>
      <c r="T20" s="128"/>
      <c r="U20" s="128"/>
      <c r="V20" s="128"/>
      <c r="W20" s="128"/>
      <c r="X20" s="128"/>
      <c r="Y20" s="128">
        <v>499.0</v>
      </c>
      <c r="Z20" s="128">
        <v>499.0</v>
      </c>
      <c r="AA20" s="128">
        <v>499.0</v>
      </c>
      <c r="AB20" s="128">
        <v>499.0</v>
      </c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2"/>
      <c r="AR20" s="134"/>
      <c r="AS20" s="130"/>
      <c r="AT20" s="136"/>
    </row>
    <row r="21">
      <c r="A21" s="21" t="s">
        <v>62</v>
      </c>
      <c r="B21" s="2"/>
      <c r="C21" s="2"/>
      <c r="D21" s="25"/>
      <c r="F21" s="139" t="str">
        <f t="shared" si="2"/>
        <v>iPad Air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30"/>
      <c r="Q21" s="130"/>
      <c r="R21" s="130"/>
      <c r="S21" s="130"/>
      <c r="T21" s="128"/>
      <c r="U21" s="128"/>
      <c r="V21" s="128"/>
      <c r="W21" s="128"/>
      <c r="X21" s="128"/>
      <c r="Y21" s="128"/>
      <c r="Z21" s="128"/>
      <c r="AA21" s="128"/>
      <c r="AB21" s="128"/>
      <c r="AC21" s="128">
        <v>479.0</v>
      </c>
      <c r="AD21" s="128">
        <v>479.0</v>
      </c>
      <c r="AE21" s="128">
        <v>479.0</v>
      </c>
      <c r="AF21" s="128">
        <v>479.0</v>
      </c>
      <c r="AG21" s="128">
        <v>399.0</v>
      </c>
      <c r="AH21" s="128">
        <v>399.0</v>
      </c>
      <c r="AI21" s="128">
        <v>399.0</v>
      </c>
      <c r="AJ21" s="128">
        <v>399.0</v>
      </c>
      <c r="AK21" s="128">
        <v>399.0</v>
      </c>
      <c r="AL21" s="130"/>
      <c r="AM21" s="130"/>
      <c r="AN21" s="130"/>
      <c r="AO21" s="130"/>
      <c r="AP21" s="130"/>
      <c r="AQ21" s="132"/>
      <c r="AR21" s="134"/>
      <c r="AS21" s="130"/>
      <c r="AT21" s="136"/>
    </row>
    <row r="22">
      <c r="A22" s="35"/>
      <c r="B22" s="36" t="s">
        <v>64</v>
      </c>
      <c r="C22" s="142" t="s">
        <v>66</v>
      </c>
      <c r="D22" s="143"/>
      <c r="F22" s="139" t="str">
        <f t="shared" si="2"/>
        <v>iPad Air 2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30"/>
      <c r="Q22" s="130"/>
      <c r="R22" s="130"/>
      <c r="S22" s="130"/>
      <c r="T22" s="130"/>
      <c r="U22" s="130"/>
      <c r="V22" s="130"/>
      <c r="W22" s="130"/>
      <c r="X22" s="128"/>
      <c r="Y22" s="128"/>
      <c r="Z22" s="128"/>
      <c r="AA22" s="128"/>
      <c r="AB22" s="128"/>
      <c r="AC22" s="130"/>
      <c r="AD22" s="130"/>
      <c r="AE22" s="130"/>
      <c r="AF22" s="130"/>
      <c r="AG22" s="128">
        <v>499.0</v>
      </c>
      <c r="AH22" s="128">
        <v>499.0</v>
      </c>
      <c r="AI22" s="128">
        <v>499.0</v>
      </c>
      <c r="AJ22" s="128">
        <v>499.0</v>
      </c>
      <c r="AK22" s="128">
        <v>499.0</v>
      </c>
      <c r="AL22" s="128">
        <v>439.0</v>
      </c>
      <c r="AM22" s="128">
        <v>439.0</v>
      </c>
      <c r="AN22" s="128">
        <v>439.0</v>
      </c>
      <c r="AO22" s="130"/>
      <c r="AP22" s="130"/>
      <c r="AQ22" s="132"/>
      <c r="AR22" s="134"/>
      <c r="AS22" s="130"/>
      <c r="AT22" s="136"/>
    </row>
    <row r="23">
      <c r="A23" s="40"/>
      <c r="B23" s="29" t="s">
        <v>69</v>
      </c>
      <c r="C23" s="142" t="s">
        <v>66</v>
      </c>
      <c r="D23" s="145"/>
      <c r="F23" s="146" t="str">
        <f t="shared" si="2"/>
        <v>iPad Pro 9.7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>
        <v>689.0</v>
      </c>
      <c r="AM23" s="128">
        <v>689.0</v>
      </c>
      <c r="AN23" s="128">
        <v>689.0</v>
      </c>
      <c r="AO23" s="128">
        <v>739.0</v>
      </c>
      <c r="AP23" s="128">
        <v>739.0</v>
      </c>
      <c r="AQ23" s="128">
        <v>739.0</v>
      </c>
      <c r="AR23" s="128">
        <v>739.0</v>
      </c>
      <c r="AS23" s="130"/>
      <c r="AT23" s="136"/>
    </row>
    <row r="24">
      <c r="A24" s="40"/>
      <c r="B24" s="29" t="s">
        <v>71</v>
      </c>
      <c r="C24" s="142" t="s">
        <v>66</v>
      </c>
      <c r="D24" s="145"/>
      <c r="F24" s="139" t="str">
        <f t="shared" si="2"/>
        <v>iPad Pro 12.9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28"/>
      <c r="AD24" s="128"/>
      <c r="AE24" s="128"/>
      <c r="AF24" s="128"/>
      <c r="AG24" s="128"/>
      <c r="AH24" s="128"/>
      <c r="AI24" s="128"/>
      <c r="AJ24" s="128"/>
      <c r="AK24" s="128">
        <v>919.0</v>
      </c>
      <c r="AL24" s="128">
        <v>919.0</v>
      </c>
      <c r="AM24" s="128">
        <v>919.0</v>
      </c>
      <c r="AN24" s="128">
        <v>919.0</v>
      </c>
      <c r="AO24" s="128">
        <v>909.0</v>
      </c>
      <c r="AP24" s="128">
        <v>909.0</v>
      </c>
      <c r="AQ24" s="128">
        <v>909.0</v>
      </c>
      <c r="AR24" s="128">
        <v>909.0</v>
      </c>
      <c r="AS24" s="130"/>
      <c r="AT24" s="136"/>
    </row>
    <row r="25">
      <c r="A25" s="40"/>
      <c r="B25" s="29" t="s">
        <v>73</v>
      </c>
      <c r="C25" s="147" t="s">
        <v>66</v>
      </c>
      <c r="D25" s="143"/>
      <c r="F25" s="139" t="str">
        <f t="shared" si="2"/>
        <v>iPad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28"/>
      <c r="AM25" s="128"/>
      <c r="AN25" s="128"/>
      <c r="AO25" s="128">
        <v>409.0</v>
      </c>
      <c r="AP25" s="128">
        <v>409.0</v>
      </c>
      <c r="AQ25" s="128">
        <v>409.0</v>
      </c>
      <c r="AR25" s="128">
        <v>409.0</v>
      </c>
      <c r="AS25" s="128"/>
      <c r="AT25" s="149"/>
    </row>
    <row r="26">
      <c r="A26" s="40"/>
      <c r="B26" s="29" t="s">
        <v>74</v>
      </c>
      <c r="C26" s="147" t="s">
        <v>66</v>
      </c>
      <c r="D26" s="143"/>
      <c r="F26" s="139" t="str">
        <f t="shared" si="2"/>
        <v>iPad Mini (1st Gen)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30"/>
      <c r="Q26" s="130"/>
      <c r="R26" s="130"/>
      <c r="S26" s="130"/>
      <c r="T26" s="130"/>
      <c r="U26" s="130"/>
      <c r="V26" s="130"/>
      <c r="W26" s="130"/>
      <c r="X26" s="130"/>
      <c r="Y26" s="128">
        <v>329.0</v>
      </c>
      <c r="Z26" s="128">
        <v>329.0</v>
      </c>
      <c r="AA26" s="128">
        <v>329.0</v>
      </c>
      <c r="AB26" s="128">
        <v>329.0</v>
      </c>
      <c r="AC26" s="128">
        <v>289.0</v>
      </c>
      <c r="AD26" s="128">
        <v>289.0</v>
      </c>
      <c r="AE26" s="128">
        <v>289.0</v>
      </c>
      <c r="AF26" s="128">
        <v>289.0</v>
      </c>
      <c r="AG26" s="128">
        <v>249.0</v>
      </c>
      <c r="AH26" s="128">
        <v>249.0</v>
      </c>
      <c r="AI26" s="128">
        <v>249.0</v>
      </c>
      <c r="AJ26" s="128">
        <v>249.0</v>
      </c>
      <c r="AK26" s="128"/>
      <c r="AL26" s="128"/>
      <c r="AM26" s="128"/>
      <c r="AN26" s="128"/>
      <c r="AO26" s="130"/>
      <c r="AP26" s="130"/>
      <c r="AQ26" s="130"/>
      <c r="AR26" s="130"/>
      <c r="AS26" s="130"/>
      <c r="AT26" s="136"/>
    </row>
    <row r="27">
      <c r="A27" s="151"/>
      <c r="B27" s="153" t="s">
        <v>75</v>
      </c>
      <c r="C27" s="147" t="s">
        <v>76</v>
      </c>
      <c r="D27" s="143"/>
      <c r="F27" s="139" t="s">
        <v>77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28">
        <v>389.0</v>
      </c>
      <c r="AD27" s="128">
        <v>389.0</v>
      </c>
      <c r="AE27" s="128">
        <v>389.0</v>
      </c>
      <c r="AF27" s="128">
        <v>389.0</v>
      </c>
      <c r="AG27" s="128">
        <v>299.0</v>
      </c>
      <c r="AH27" s="128">
        <v>299.0</v>
      </c>
      <c r="AI27" s="128">
        <v>299.0</v>
      </c>
      <c r="AJ27" s="128">
        <v>299.0</v>
      </c>
      <c r="AK27" s="128">
        <v>299.0</v>
      </c>
      <c r="AL27" s="128">
        <v>299.0</v>
      </c>
      <c r="AM27" s="128">
        <v>299.0</v>
      </c>
      <c r="AN27" s="128">
        <v>299.0</v>
      </c>
      <c r="AO27" s="130"/>
      <c r="AP27" s="130"/>
      <c r="AQ27" s="130"/>
      <c r="AR27" s="130"/>
      <c r="AS27" s="130"/>
      <c r="AT27" s="136"/>
    </row>
    <row r="28">
      <c r="A28" s="35"/>
      <c r="B28" s="36" t="s">
        <v>79</v>
      </c>
      <c r="C28" s="142" t="s">
        <v>76</v>
      </c>
      <c r="D28" s="154"/>
      <c r="F28" s="139" t="s">
        <v>80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28">
        <v>399.0</v>
      </c>
      <c r="AH28" s="128">
        <v>399.0</v>
      </c>
      <c r="AI28" s="128">
        <v>399.0</v>
      </c>
      <c r="AJ28" s="128">
        <v>399.0</v>
      </c>
      <c r="AK28" s="128"/>
      <c r="AL28" s="128"/>
      <c r="AM28" s="128"/>
      <c r="AN28" s="128"/>
      <c r="AO28" s="128"/>
      <c r="AP28" s="128"/>
      <c r="AQ28" s="128"/>
      <c r="AR28" s="128"/>
      <c r="AS28" s="128"/>
      <c r="AT28" s="149"/>
    </row>
    <row r="29">
      <c r="A29" s="40"/>
      <c r="B29" s="29" t="s">
        <v>82</v>
      </c>
      <c r="C29" s="142" t="s">
        <v>76</v>
      </c>
      <c r="D29" s="105"/>
      <c r="F29" s="139" t="s">
        <v>83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28">
        <v>399.0</v>
      </c>
      <c r="AL29" s="128">
        <v>399.0</v>
      </c>
      <c r="AM29" s="128">
        <v>399.0</v>
      </c>
      <c r="AN29" s="128">
        <v>399.0</v>
      </c>
      <c r="AO29" s="128">
        <v>489.0</v>
      </c>
      <c r="AP29" s="128">
        <v>489.0</v>
      </c>
      <c r="AQ29" s="128">
        <v>489.0</v>
      </c>
      <c r="AR29" s="128">
        <v>489.0</v>
      </c>
      <c r="AS29" s="128"/>
      <c r="AT29" s="149"/>
    </row>
    <row r="30">
      <c r="A30" s="40"/>
      <c r="B30" s="29" t="s">
        <v>84</v>
      </c>
      <c r="C30" s="142" t="s">
        <v>76</v>
      </c>
      <c r="D30" s="105"/>
      <c r="F30" s="139"/>
      <c r="G30" s="156"/>
      <c r="H30" s="156"/>
      <c r="I30" s="156"/>
      <c r="J30" s="156"/>
      <c r="K30" s="156"/>
      <c r="L30" s="156"/>
      <c r="M30" s="156"/>
      <c r="N30" s="156"/>
      <c r="O30" s="156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28"/>
      <c r="AO30" s="128"/>
      <c r="AP30" s="128"/>
      <c r="AQ30" s="150"/>
      <c r="AR30" s="152"/>
      <c r="AS30" s="128"/>
      <c r="AT30" s="149"/>
    </row>
    <row r="31">
      <c r="A31" s="40"/>
      <c r="B31" s="29" t="s">
        <v>85</v>
      </c>
      <c r="C31" s="147" t="s">
        <v>66</v>
      </c>
      <c r="D31" s="105"/>
      <c r="F31" s="159"/>
      <c r="G31" s="160"/>
      <c r="H31" s="160"/>
      <c r="I31" s="160"/>
      <c r="J31" s="160"/>
      <c r="K31" s="160"/>
      <c r="L31" s="160"/>
      <c r="M31" s="160"/>
      <c r="N31" s="160"/>
      <c r="O31" s="160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2"/>
      <c r="AO31" s="162"/>
      <c r="AP31" s="162"/>
      <c r="AQ31" s="163"/>
      <c r="AR31" s="164"/>
      <c r="AS31" s="165"/>
      <c r="AT31" s="166"/>
    </row>
    <row r="32">
      <c r="A32" s="40"/>
      <c r="B32" s="29" t="s">
        <v>77</v>
      </c>
      <c r="C32" s="147" t="s">
        <v>66</v>
      </c>
      <c r="D32" s="105"/>
      <c r="F32" s="167"/>
      <c r="G32" s="168"/>
      <c r="H32" s="168"/>
      <c r="I32" s="168"/>
      <c r="J32" s="168"/>
      <c r="K32" s="168"/>
      <c r="L32" s="168"/>
      <c r="M32" s="168"/>
      <c r="N32" s="168"/>
      <c r="O32" s="168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70"/>
      <c r="AO32" s="170"/>
      <c r="AP32" s="170"/>
      <c r="AQ32" s="171"/>
      <c r="AR32" s="172"/>
      <c r="AS32" s="170"/>
      <c r="AT32" s="173"/>
    </row>
    <row r="33">
      <c r="A33" s="151"/>
      <c r="B33" s="153" t="s">
        <v>80</v>
      </c>
      <c r="C33" s="147" t="s">
        <v>66</v>
      </c>
      <c r="D33" s="105"/>
      <c r="F33" s="139"/>
      <c r="G33" s="156"/>
      <c r="H33" s="156"/>
      <c r="I33" s="156"/>
      <c r="J33" s="156"/>
      <c r="K33" s="156"/>
      <c r="L33" s="156"/>
      <c r="M33" s="156"/>
      <c r="N33" s="156"/>
      <c r="O33" s="156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28"/>
      <c r="AO33" s="128"/>
      <c r="AP33" s="128"/>
      <c r="AQ33" s="150"/>
      <c r="AR33" s="152"/>
      <c r="AS33" s="152"/>
      <c r="AT33" s="149"/>
    </row>
    <row r="34">
      <c r="A34" s="7"/>
      <c r="B34" s="174" t="s">
        <v>83</v>
      </c>
      <c r="C34" s="175" t="s">
        <v>76</v>
      </c>
      <c r="D34" s="105"/>
      <c r="F34" s="159"/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162"/>
      <c r="AP34" s="162"/>
      <c r="AQ34" s="163"/>
      <c r="AR34" s="176"/>
      <c r="AS34" s="162"/>
      <c r="AT34" s="177"/>
    </row>
    <row r="35">
      <c r="A35" s="33"/>
      <c r="B35" s="33"/>
      <c r="C35" s="33"/>
      <c r="D35" s="105"/>
      <c r="E35" s="108"/>
      <c r="F35" s="178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1"/>
      <c r="AO35" s="181"/>
      <c r="AP35" s="181"/>
      <c r="AQ35" s="182"/>
      <c r="AR35" s="183"/>
      <c r="AS35" s="181"/>
      <c r="AT35" s="184"/>
    </row>
    <row r="36">
      <c r="A36" s="33"/>
      <c r="B36" s="33"/>
      <c r="C36" s="33"/>
      <c r="D36" s="25"/>
      <c r="E36" s="65"/>
      <c r="F36" s="185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7"/>
      <c r="AR36" s="188"/>
      <c r="AS36" s="188"/>
      <c r="AT36" s="188"/>
    </row>
    <row r="37">
      <c r="A37" s="33"/>
      <c r="B37" s="33"/>
      <c r="C37" s="33"/>
      <c r="D37" s="189"/>
      <c r="E37" s="189"/>
      <c r="F37" s="190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2"/>
      <c r="AR37" s="193"/>
      <c r="AS37" s="193"/>
      <c r="AT37" s="193"/>
    </row>
    <row r="38">
      <c r="A38" s="33"/>
      <c r="B38" s="33"/>
      <c r="C38" s="33"/>
      <c r="D38" s="194"/>
      <c r="E38" s="195" t="s">
        <v>94</v>
      </c>
      <c r="F38" s="196" t="s">
        <v>95</v>
      </c>
      <c r="G38" s="197">
        <f t="shared" ref="G38:N38" si="3">min(G17:G31)</f>
        <v>0</v>
      </c>
      <c r="H38" s="197">
        <f t="shared" si="3"/>
        <v>0</v>
      </c>
      <c r="I38" s="197">
        <f t="shared" si="3"/>
        <v>0</v>
      </c>
      <c r="J38" s="197">
        <f t="shared" si="3"/>
        <v>0</v>
      </c>
      <c r="K38" s="197">
        <f t="shared" si="3"/>
        <v>0</v>
      </c>
      <c r="L38" s="197">
        <f t="shared" si="3"/>
        <v>0</v>
      </c>
      <c r="M38" s="197">
        <f t="shared" si="3"/>
        <v>0</v>
      </c>
      <c r="N38" s="197">
        <f t="shared" si="3"/>
        <v>0</v>
      </c>
      <c r="O38" s="197">
        <f t="shared" ref="O38:AT38" si="4">min(O17:O35)</f>
        <v>499</v>
      </c>
      <c r="P38" s="197">
        <f t="shared" si="4"/>
        <v>499</v>
      </c>
      <c r="Q38" s="197">
        <f t="shared" si="4"/>
        <v>499</v>
      </c>
      <c r="R38" s="197">
        <f t="shared" si="4"/>
        <v>499</v>
      </c>
      <c r="S38" s="197">
        <f t="shared" si="4"/>
        <v>379</v>
      </c>
      <c r="T38" s="197">
        <f t="shared" si="4"/>
        <v>379</v>
      </c>
      <c r="U38" s="197">
        <f t="shared" si="4"/>
        <v>379</v>
      </c>
      <c r="V38" s="197">
        <f t="shared" si="4"/>
        <v>379</v>
      </c>
      <c r="W38" s="197">
        <f t="shared" si="4"/>
        <v>399</v>
      </c>
      <c r="X38" s="197">
        <f t="shared" si="4"/>
        <v>399</v>
      </c>
      <c r="Y38" s="197">
        <f t="shared" si="4"/>
        <v>329</v>
      </c>
      <c r="Z38" s="197">
        <f t="shared" si="4"/>
        <v>329</v>
      </c>
      <c r="AA38" s="197">
        <f t="shared" si="4"/>
        <v>329</v>
      </c>
      <c r="AB38" s="197">
        <f t="shared" si="4"/>
        <v>329</v>
      </c>
      <c r="AC38" s="197">
        <f t="shared" si="4"/>
        <v>289</v>
      </c>
      <c r="AD38" s="197">
        <f t="shared" si="4"/>
        <v>289</v>
      </c>
      <c r="AE38" s="197">
        <f t="shared" si="4"/>
        <v>289</v>
      </c>
      <c r="AF38" s="197">
        <f t="shared" si="4"/>
        <v>289</v>
      </c>
      <c r="AG38" s="197">
        <f t="shared" si="4"/>
        <v>249</v>
      </c>
      <c r="AH38" s="197">
        <f t="shared" si="4"/>
        <v>249</v>
      </c>
      <c r="AI38" s="197">
        <f t="shared" si="4"/>
        <v>249</v>
      </c>
      <c r="AJ38" s="197">
        <f t="shared" si="4"/>
        <v>249</v>
      </c>
      <c r="AK38" s="197">
        <f t="shared" si="4"/>
        <v>299</v>
      </c>
      <c r="AL38" s="197">
        <f t="shared" si="4"/>
        <v>299</v>
      </c>
      <c r="AM38" s="197">
        <f t="shared" si="4"/>
        <v>299</v>
      </c>
      <c r="AN38" s="197">
        <f t="shared" si="4"/>
        <v>299</v>
      </c>
      <c r="AO38" s="197">
        <f t="shared" si="4"/>
        <v>409</v>
      </c>
      <c r="AP38" s="197">
        <f t="shared" si="4"/>
        <v>409</v>
      </c>
      <c r="AQ38" s="198">
        <f t="shared" si="4"/>
        <v>409</v>
      </c>
      <c r="AR38" s="199">
        <f t="shared" si="4"/>
        <v>409</v>
      </c>
      <c r="AS38" s="197">
        <f t="shared" si="4"/>
        <v>0</v>
      </c>
      <c r="AT38" s="200">
        <f t="shared" si="4"/>
        <v>0</v>
      </c>
    </row>
    <row r="39">
      <c r="A39" s="33"/>
      <c r="B39" s="33"/>
      <c r="C39" s="33"/>
      <c r="D39" s="194"/>
      <c r="E39" s="123"/>
      <c r="F39" s="201" t="s">
        <v>98</v>
      </c>
      <c r="G39" s="202">
        <f t="shared" ref="G39:AT39" si="5">G40-G38</f>
        <v>0</v>
      </c>
      <c r="H39" s="202">
        <f t="shared" si="5"/>
        <v>0</v>
      </c>
      <c r="I39" s="202">
        <f t="shared" si="5"/>
        <v>0</v>
      </c>
      <c r="J39" s="202">
        <f t="shared" si="5"/>
        <v>0</v>
      </c>
      <c r="K39" s="202">
        <f t="shared" si="5"/>
        <v>0</v>
      </c>
      <c r="L39" s="202">
        <f t="shared" si="5"/>
        <v>0</v>
      </c>
      <c r="M39" s="202">
        <f t="shared" si="5"/>
        <v>0</v>
      </c>
      <c r="N39" s="202">
        <f t="shared" si="5"/>
        <v>0</v>
      </c>
      <c r="O39" s="202">
        <f t="shared" si="5"/>
        <v>0</v>
      </c>
      <c r="P39" s="202">
        <f t="shared" si="5"/>
        <v>0</v>
      </c>
      <c r="Q39" s="202">
        <f t="shared" si="5"/>
        <v>0</v>
      </c>
      <c r="R39" s="202">
        <f t="shared" si="5"/>
        <v>0</v>
      </c>
      <c r="S39" s="202">
        <f t="shared" si="5"/>
        <v>100</v>
      </c>
      <c r="T39" s="202">
        <f t="shared" si="5"/>
        <v>100</v>
      </c>
      <c r="U39" s="202">
        <f t="shared" si="5"/>
        <v>100</v>
      </c>
      <c r="V39" s="202">
        <f t="shared" si="5"/>
        <v>100</v>
      </c>
      <c r="W39" s="202">
        <f t="shared" si="5"/>
        <v>80</v>
      </c>
      <c r="X39" s="202">
        <f t="shared" si="5"/>
        <v>80</v>
      </c>
      <c r="Y39" s="202">
        <f t="shared" si="5"/>
        <v>170</v>
      </c>
      <c r="Z39" s="202">
        <f t="shared" si="5"/>
        <v>170</v>
      </c>
      <c r="AA39" s="202">
        <f t="shared" si="5"/>
        <v>170</v>
      </c>
      <c r="AB39" s="202">
        <f t="shared" si="5"/>
        <v>170</v>
      </c>
      <c r="AC39" s="202">
        <f t="shared" si="5"/>
        <v>190</v>
      </c>
      <c r="AD39" s="202">
        <f t="shared" si="5"/>
        <v>190</v>
      </c>
      <c r="AE39" s="202">
        <f t="shared" si="5"/>
        <v>190</v>
      </c>
      <c r="AF39" s="202">
        <f t="shared" si="5"/>
        <v>190</v>
      </c>
      <c r="AG39" s="202">
        <f t="shared" si="5"/>
        <v>250</v>
      </c>
      <c r="AH39" s="202">
        <f t="shared" si="5"/>
        <v>250</v>
      </c>
      <c r="AI39" s="202">
        <f t="shared" si="5"/>
        <v>250</v>
      </c>
      <c r="AJ39" s="202">
        <f t="shared" si="5"/>
        <v>250</v>
      </c>
      <c r="AK39" s="202">
        <f t="shared" si="5"/>
        <v>620</v>
      </c>
      <c r="AL39" s="202">
        <f t="shared" si="5"/>
        <v>620</v>
      </c>
      <c r="AM39" s="202">
        <f t="shared" si="5"/>
        <v>620</v>
      </c>
      <c r="AN39" s="202">
        <f t="shared" si="5"/>
        <v>620</v>
      </c>
      <c r="AO39" s="202">
        <f t="shared" si="5"/>
        <v>500</v>
      </c>
      <c r="AP39" s="202">
        <f t="shared" si="5"/>
        <v>500</v>
      </c>
      <c r="AQ39" s="203">
        <f t="shared" si="5"/>
        <v>500</v>
      </c>
      <c r="AR39" s="204">
        <f t="shared" si="5"/>
        <v>500</v>
      </c>
      <c r="AS39" s="202">
        <f t="shared" si="5"/>
        <v>0</v>
      </c>
      <c r="AT39" s="205">
        <f t="shared" si="5"/>
        <v>0</v>
      </c>
    </row>
    <row r="40">
      <c r="A40" s="33"/>
      <c r="B40" s="33"/>
      <c r="C40" s="33"/>
      <c r="D40" s="194"/>
      <c r="E40" s="123"/>
      <c r="F40" s="206" t="s">
        <v>99</v>
      </c>
      <c r="G40" s="207">
        <f t="shared" ref="G40:N40" si="6">max(G17:G31)</f>
        <v>0</v>
      </c>
      <c r="H40" s="207">
        <f t="shared" si="6"/>
        <v>0</v>
      </c>
      <c r="I40" s="207">
        <f t="shared" si="6"/>
        <v>0</v>
      </c>
      <c r="J40" s="207">
        <f t="shared" si="6"/>
        <v>0</v>
      </c>
      <c r="K40" s="207">
        <f t="shared" si="6"/>
        <v>0</v>
      </c>
      <c r="L40" s="207">
        <f t="shared" si="6"/>
        <v>0</v>
      </c>
      <c r="M40" s="207">
        <f t="shared" si="6"/>
        <v>0</v>
      </c>
      <c r="N40" s="207">
        <f t="shared" si="6"/>
        <v>0</v>
      </c>
      <c r="O40" s="207">
        <f t="shared" ref="O40:AT40" si="7">max(O17:O35)</f>
        <v>499</v>
      </c>
      <c r="P40" s="207">
        <f t="shared" si="7"/>
        <v>499</v>
      </c>
      <c r="Q40" s="207">
        <f t="shared" si="7"/>
        <v>499</v>
      </c>
      <c r="R40" s="207">
        <f t="shared" si="7"/>
        <v>499</v>
      </c>
      <c r="S40" s="207">
        <f t="shared" si="7"/>
        <v>479</v>
      </c>
      <c r="T40" s="207">
        <f t="shared" si="7"/>
        <v>479</v>
      </c>
      <c r="U40" s="207">
        <f t="shared" si="7"/>
        <v>479</v>
      </c>
      <c r="V40" s="207">
        <f t="shared" si="7"/>
        <v>479</v>
      </c>
      <c r="W40" s="207">
        <f t="shared" si="7"/>
        <v>479</v>
      </c>
      <c r="X40" s="207">
        <f t="shared" si="7"/>
        <v>479</v>
      </c>
      <c r="Y40" s="207">
        <f t="shared" si="7"/>
        <v>499</v>
      </c>
      <c r="Z40" s="207">
        <f t="shared" si="7"/>
        <v>499</v>
      </c>
      <c r="AA40" s="207">
        <f t="shared" si="7"/>
        <v>499</v>
      </c>
      <c r="AB40" s="207">
        <f t="shared" si="7"/>
        <v>499</v>
      </c>
      <c r="AC40" s="207">
        <f t="shared" si="7"/>
        <v>479</v>
      </c>
      <c r="AD40" s="207">
        <f t="shared" si="7"/>
        <v>479</v>
      </c>
      <c r="AE40" s="207">
        <f t="shared" si="7"/>
        <v>479</v>
      </c>
      <c r="AF40" s="207">
        <f t="shared" si="7"/>
        <v>479</v>
      </c>
      <c r="AG40" s="207">
        <f t="shared" si="7"/>
        <v>499</v>
      </c>
      <c r="AH40" s="207">
        <f t="shared" si="7"/>
        <v>499</v>
      </c>
      <c r="AI40" s="207">
        <f t="shared" si="7"/>
        <v>499</v>
      </c>
      <c r="AJ40" s="207">
        <f t="shared" si="7"/>
        <v>499</v>
      </c>
      <c r="AK40" s="207">
        <f t="shared" si="7"/>
        <v>919</v>
      </c>
      <c r="AL40" s="207">
        <f t="shared" si="7"/>
        <v>919</v>
      </c>
      <c r="AM40" s="207">
        <f t="shared" si="7"/>
        <v>919</v>
      </c>
      <c r="AN40" s="207">
        <f t="shared" si="7"/>
        <v>919</v>
      </c>
      <c r="AO40" s="207">
        <f t="shared" si="7"/>
        <v>909</v>
      </c>
      <c r="AP40" s="207">
        <f t="shared" si="7"/>
        <v>909</v>
      </c>
      <c r="AQ40" s="208">
        <f t="shared" si="7"/>
        <v>909</v>
      </c>
      <c r="AR40" s="209">
        <f t="shared" si="7"/>
        <v>909</v>
      </c>
      <c r="AS40" s="207">
        <f t="shared" si="7"/>
        <v>0</v>
      </c>
      <c r="AT40" s="210">
        <f t="shared" si="7"/>
        <v>0</v>
      </c>
    </row>
    <row r="41">
      <c r="A41" s="33"/>
      <c r="B41" s="33"/>
      <c r="C41" s="33"/>
      <c r="D41" s="33"/>
      <c r="E41" s="3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S41" s="123"/>
    </row>
    <row r="42">
      <c r="A42" s="33"/>
      <c r="B42" s="33"/>
      <c r="C42" s="33"/>
      <c r="D42" s="33"/>
      <c r="E42" s="33"/>
      <c r="F42" s="211"/>
      <c r="G42" s="213">
        <v>2011.0</v>
      </c>
      <c r="H42" s="45"/>
      <c r="I42" s="45"/>
      <c r="J42" s="216">
        <f>G42+1</f>
        <v>2012</v>
      </c>
      <c r="K42" s="218"/>
      <c r="L42" s="218"/>
      <c r="M42" s="218"/>
      <c r="N42" s="213">
        <f>J42+1</f>
        <v>2013</v>
      </c>
      <c r="O42" s="45"/>
      <c r="P42" s="45"/>
      <c r="Q42" s="45"/>
      <c r="R42" s="216">
        <v>2014.0</v>
      </c>
      <c r="S42" s="218"/>
      <c r="T42" s="218"/>
      <c r="U42" s="218"/>
      <c r="V42" s="213">
        <f>R42+1</f>
        <v>2015</v>
      </c>
      <c r="W42" s="45"/>
      <c r="X42" s="45"/>
      <c r="Y42" s="45"/>
      <c r="Z42" s="216">
        <f>V42+1</f>
        <v>2016</v>
      </c>
      <c r="AA42" s="218"/>
      <c r="AB42" s="218"/>
      <c r="AC42" s="218"/>
      <c r="AD42" s="213">
        <f>Z42+1</f>
        <v>2017</v>
      </c>
      <c r="AE42" s="45"/>
      <c r="AF42" s="45"/>
      <c r="AG42" s="66"/>
      <c r="AH42" s="66"/>
      <c r="AM42" s="33"/>
      <c r="AN42" s="33"/>
      <c r="AO42" s="33"/>
      <c r="AP42" s="33"/>
      <c r="AQ42" s="33"/>
      <c r="AR42" s="33"/>
      <c r="AS42" s="33"/>
      <c r="AT42" s="33"/>
    </row>
    <row r="43">
      <c r="A43" s="33"/>
      <c r="B43" s="33"/>
      <c r="C43" s="33"/>
      <c r="D43" s="33"/>
      <c r="E43" s="52"/>
      <c r="F43" s="222" t="s">
        <v>103</v>
      </c>
      <c r="G43" s="223">
        <f>S16</f>
        <v>40724</v>
      </c>
      <c r="H43" s="223">
        <f t="shared" ref="H43:AF43" si="8">eomonth(G43,3)</f>
        <v>40816</v>
      </c>
      <c r="I43" s="223">
        <f t="shared" si="8"/>
        <v>40908</v>
      </c>
      <c r="J43" s="223">
        <f t="shared" si="8"/>
        <v>40999</v>
      </c>
      <c r="K43" s="223">
        <f t="shared" si="8"/>
        <v>41090</v>
      </c>
      <c r="L43" s="223">
        <f t="shared" si="8"/>
        <v>41182</v>
      </c>
      <c r="M43" s="223">
        <f t="shared" si="8"/>
        <v>41274</v>
      </c>
      <c r="N43" s="223">
        <f t="shared" si="8"/>
        <v>41364</v>
      </c>
      <c r="O43" s="223">
        <f t="shared" si="8"/>
        <v>41455</v>
      </c>
      <c r="P43" s="223">
        <f t="shared" si="8"/>
        <v>41547</v>
      </c>
      <c r="Q43" s="223">
        <f t="shared" si="8"/>
        <v>41639</v>
      </c>
      <c r="R43" s="223">
        <f t="shared" si="8"/>
        <v>41729</v>
      </c>
      <c r="S43" s="223">
        <f t="shared" si="8"/>
        <v>41820</v>
      </c>
      <c r="T43" s="223">
        <f t="shared" si="8"/>
        <v>41912</v>
      </c>
      <c r="U43" s="223">
        <f t="shared" si="8"/>
        <v>42004</v>
      </c>
      <c r="V43" s="223">
        <f t="shared" si="8"/>
        <v>42094</v>
      </c>
      <c r="W43" s="223">
        <f t="shared" si="8"/>
        <v>42185</v>
      </c>
      <c r="X43" s="223">
        <f t="shared" si="8"/>
        <v>42277</v>
      </c>
      <c r="Y43" s="223">
        <f t="shared" si="8"/>
        <v>42369</v>
      </c>
      <c r="Z43" s="223">
        <f t="shared" si="8"/>
        <v>42460</v>
      </c>
      <c r="AA43" s="223">
        <f t="shared" si="8"/>
        <v>42551</v>
      </c>
      <c r="AB43" s="223">
        <f t="shared" si="8"/>
        <v>42643</v>
      </c>
      <c r="AC43" s="223">
        <f t="shared" si="8"/>
        <v>42735</v>
      </c>
      <c r="AD43" s="223">
        <f t="shared" si="8"/>
        <v>42825</v>
      </c>
      <c r="AE43" s="223">
        <f t="shared" si="8"/>
        <v>42916</v>
      </c>
      <c r="AF43" s="224">
        <f t="shared" si="8"/>
        <v>43008</v>
      </c>
      <c r="AG43" s="225"/>
      <c r="AH43" s="225"/>
      <c r="AM43" s="33"/>
      <c r="AN43" s="33"/>
      <c r="AO43" s="33"/>
      <c r="AP43" s="33"/>
      <c r="AQ43" s="33"/>
      <c r="AR43" s="33"/>
      <c r="AS43" s="33"/>
      <c r="AT43" s="33"/>
    </row>
    <row r="44">
      <c r="A44" s="33"/>
      <c r="B44" s="33"/>
      <c r="C44" s="33"/>
      <c r="D44" s="33"/>
      <c r="E44" s="195" t="s">
        <v>94</v>
      </c>
      <c r="F44" s="21" t="s">
        <v>105</v>
      </c>
      <c r="G44" s="197">
        <f t="shared" ref="G44:AF44" si="9">min(S17:S35)</f>
        <v>379</v>
      </c>
      <c r="H44" s="197">
        <f t="shared" si="9"/>
        <v>379</v>
      </c>
      <c r="I44" s="197">
        <f t="shared" si="9"/>
        <v>379</v>
      </c>
      <c r="J44" s="197">
        <f t="shared" si="9"/>
        <v>379</v>
      </c>
      <c r="K44" s="197">
        <f t="shared" si="9"/>
        <v>399</v>
      </c>
      <c r="L44" s="197">
        <f t="shared" si="9"/>
        <v>399</v>
      </c>
      <c r="M44" s="197">
        <f t="shared" si="9"/>
        <v>329</v>
      </c>
      <c r="N44" s="197">
        <f t="shared" si="9"/>
        <v>329</v>
      </c>
      <c r="O44" s="197">
        <f t="shared" si="9"/>
        <v>329</v>
      </c>
      <c r="P44" s="197">
        <f t="shared" si="9"/>
        <v>329</v>
      </c>
      <c r="Q44" s="197">
        <f t="shared" si="9"/>
        <v>289</v>
      </c>
      <c r="R44" s="197">
        <f t="shared" si="9"/>
        <v>289</v>
      </c>
      <c r="S44" s="197">
        <f t="shared" si="9"/>
        <v>289</v>
      </c>
      <c r="T44" s="197">
        <f t="shared" si="9"/>
        <v>289</v>
      </c>
      <c r="U44" s="197">
        <f t="shared" si="9"/>
        <v>249</v>
      </c>
      <c r="V44" s="197">
        <f t="shared" si="9"/>
        <v>249</v>
      </c>
      <c r="W44" s="197">
        <f t="shared" si="9"/>
        <v>249</v>
      </c>
      <c r="X44" s="197">
        <f t="shared" si="9"/>
        <v>249</v>
      </c>
      <c r="Y44" s="197">
        <f t="shared" si="9"/>
        <v>299</v>
      </c>
      <c r="Z44" s="197">
        <f t="shared" si="9"/>
        <v>299</v>
      </c>
      <c r="AA44" s="197">
        <f t="shared" si="9"/>
        <v>299</v>
      </c>
      <c r="AB44" s="197">
        <f t="shared" si="9"/>
        <v>299</v>
      </c>
      <c r="AC44" s="197">
        <f t="shared" si="9"/>
        <v>409</v>
      </c>
      <c r="AD44" s="197">
        <f t="shared" si="9"/>
        <v>409</v>
      </c>
      <c r="AE44" s="197">
        <f t="shared" si="9"/>
        <v>409</v>
      </c>
      <c r="AF44" s="197">
        <f t="shared" si="9"/>
        <v>409</v>
      </c>
      <c r="AG44" s="228"/>
      <c r="AH44" s="228"/>
      <c r="AM44" s="62"/>
      <c r="AN44" s="62"/>
      <c r="AO44" s="62"/>
      <c r="AP44" s="62"/>
      <c r="AQ44" s="62"/>
      <c r="AR44" s="62"/>
      <c r="AS44" s="62"/>
      <c r="AT44" s="62"/>
    </row>
    <row r="45">
      <c r="A45" s="33"/>
      <c r="B45" s="33"/>
      <c r="C45" s="33"/>
      <c r="D45" s="33"/>
      <c r="E45" s="106"/>
      <c r="F45" s="21" t="s">
        <v>98</v>
      </c>
      <c r="G45" s="204">
        <f t="shared" ref="G45:AF45" si="10">S39</f>
        <v>100</v>
      </c>
      <c r="H45" s="204">
        <f t="shared" si="10"/>
        <v>100</v>
      </c>
      <c r="I45" s="204">
        <f t="shared" si="10"/>
        <v>100</v>
      </c>
      <c r="J45" s="204">
        <f t="shared" si="10"/>
        <v>100</v>
      </c>
      <c r="K45" s="204">
        <f t="shared" si="10"/>
        <v>80</v>
      </c>
      <c r="L45" s="204">
        <f t="shared" si="10"/>
        <v>80</v>
      </c>
      <c r="M45" s="204">
        <f t="shared" si="10"/>
        <v>170</v>
      </c>
      <c r="N45" s="204">
        <f t="shared" si="10"/>
        <v>170</v>
      </c>
      <c r="O45" s="204">
        <f t="shared" si="10"/>
        <v>170</v>
      </c>
      <c r="P45" s="204">
        <f t="shared" si="10"/>
        <v>170</v>
      </c>
      <c r="Q45" s="204">
        <f t="shared" si="10"/>
        <v>190</v>
      </c>
      <c r="R45" s="204">
        <f t="shared" si="10"/>
        <v>190</v>
      </c>
      <c r="S45" s="204">
        <f t="shared" si="10"/>
        <v>190</v>
      </c>
      <c r="T45" s="204">
        <f t="shared" si="10"/>
        <v>190</v>
      </c>
      <c r="U45" s="204">
        <f t="shared" si="10"/>
        <v>250</v>
      </c>
      <c r="V45" s="204">
        <f t="shared" si="10"/>
        <v>250</v>
      </c>
      <c r="W45" s="204">
        <f t="shared" si="10"/>
        <v>250</v>
      </c>
      <c r="X45" s="204">
        <f t="shared" si="10"/>
        <v>250</v>
      </c>
      <c r="Y45" s="204">
        <f t="shared" si="10"/>
        <v>620</v>
      </c>
      <c r="Z45" s="204">
        <f t="shared" si="10"/>
        <v>620</v>
      </c>
      <c r="AA45" s="204">
        <f t="shared" si="10"/>
        <v>620</v>
      </c>
      <c r="AB45" s="204">
        <f t="shared" si="10"/>
        <v>620</v>
      </c>
      <c r="AC45" s="204">
        <f t="shared" si="10"/>
        <v>500</v>
      </c>
      <c r="AD45" s="204">
        <f t="shared" si="10"/>
        <v>500</v>
      </c>
      <c r="AE45" s="204">
        <f t="shared" si="10"/>
        <v>500</v>
      </c>
      <c r="AF45" s="204">
        <f t="shared" si="10"/>
        <v>500</v>
      </c>
      <c r="AG45" s="228"/>
      <c r="AH45" s="228"/>
      <c r="AM45" s="62"/>
      <c r="AN45" s="62"/>
      <c r="AO45" s="62"/>
      <c r="AP45" s="62"/>
      <c r="AQ45" s="62"/>
      <c r="AR45" s="62"/>
      <c r="AS45" s="62"/>
      <c r="AT45" s="62"/>
    </row>
    <row r="46">
      <c r="A46" s="33"/>
      <c r="B46" s="33"/>
      <c r="C46" s="33"/>
      <c r="D46" s="33"/>
      <c r="E46" s="33"/>
      <c r="F46" s="19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19"/>
      <c r="AN46" s="19"/>
      <c r="AO46" s="19"/>
      <c r="AP46" s="19"/>
      <c r="AQ46" s="19"/>
      <c r="AS46" s="123"/>
    </row>
    <row r="47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S47" s="123"/>
    </row>
    <row r="48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S48" s="123"/>
    </row>
    <row r="4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S49" s="123"/>
    </row>
    <row r="50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S50" s="123"/>
    </row>
    <row r="5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S51" s="123"/>
    </row>
    <row r="5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S52" s="123"/>
    </row>
    <row r="5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S53" s="123"/>
    </row>
    <row r="54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S54" s="123"/>
    </row>
    <row r="5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S55" s="123"/>
    </row>
    <row r="5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S56" s="123"/>
    </row>
    <row r="5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S57" s="123"/>
    </row>
    <row r="58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S58" s="123"/>
    </row>
    <row r="5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S59" s="123"/>
    </row>
    <row r="6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S60" s="123"/>
    </row>
    <row r="6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S61" s="123"/>
    </row>
    <row r="6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S62" s="123"/>
    </row>
    <row r="6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S63" s="123"/>
    </row>
    <row r="6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S64" s="123"/>
    </row>
    <row r="6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S65" s="123"/>
    </row>
    <row r="66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S66" s="123"/>
    </row>
    <row r="67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S67" s="123"/>
    </row>
    <row r="68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S68" s="123"/>
    </row>
    <row r="6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S69" s="123"/>
    </row>
    <row r="70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S70" s="123"/>
    </row>
    <row r="7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S71" s="123"/>
    </row>
    <row r="7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S72" s="123"/>
    </row>
    <row r="7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S73" s="123"/>
    </row>
    <row r="7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S74" s="12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S75" s="12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S76" s="12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S77" s="12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S78" s="12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S79" s="12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S80" s="12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S81" s="12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S82" s="12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S83" s="12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S84" s="12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S85" s="12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S86" s="12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S87" s="12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S88" s="12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S89" s="12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S90" s="12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S91" s="12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S92" s="12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S93" s="12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S94" s="12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S95" s="12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S96" s="12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S97" s="12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S98" s="12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S99" s="12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S100" s="12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S101" s="12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S102" s="12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S103" s="12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S104" s="12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S105" s="12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S106" s="12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S107" s="12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S108" s="12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S109" s="12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S110" s="12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S111" s="12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S112" s="12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S113" s="12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S114" s="12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S115" s="12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S116" s="12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S117" s="12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S118" s="12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S119" s="12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S120" s="12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S121" s="12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S122" s="12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S123" s="12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S124" s="12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S125" s="12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S126" s="12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S127" s="12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S128" s="12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S129" s="12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S130" s="12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S131" s="12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S132" s="12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S133" s="12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S134" s="12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S135" s="12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S136" s="12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S137" s="12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S138" s="12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S139" s="12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S140" s="12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S141" s="12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S142" s="12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S143" s="12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S144" s="12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S145" s="12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S146" s="12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S147" s="12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S148" s="12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S149" s="12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S150" s="12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S151" s="12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S152" s="12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S153" s="12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S154" s="12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S155" s="12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S156" s="12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S157" s="12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S158" s="12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S159" s="12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S160" s="12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S161" s="12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S162" s="12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S163" s="12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S164" s="12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S165" s="12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S166" s="12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S167" s="12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S168" s="12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S169" s="12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S170" s="12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S171" s="12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S172" s="12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S173" s="12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S174" s="12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S175" s="12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S176" s="12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S177" s="12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S178" s="12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S179" s="12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S180" s="12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S181" s="12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S182" s="12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S183" s="12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S184" s="12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S185" s="12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S186" s="12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S187" s="12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S188" s="12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S189" s="12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S190" s="12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S191" s="12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S192" s="12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S193" s="12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S194" s="12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S195" s="12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S196" s="12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S197" s="12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S198" s="12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S199" s="12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S200" s="12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S201" s="12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S202" s="12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S203" s="12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S204" s="12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S205" s="12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S206" s="12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S207" s="12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S208" s="12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S209" s="12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S210" s="12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S211" s="12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S212" s="12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S213" s="12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S214" s="12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S215" s="12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S216" s="12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S217" s="12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S218" s="12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S219" s="12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S220" s="12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S221" s="12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S222" s="12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S223" s="12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S224" s="12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S225" s="12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S226" s="12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S227" s="12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S228" s="12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S229" s="12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S230" s="12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S231" s="12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S232" s="12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S233" s="12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S234" s="12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S235" s="12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S236" s="12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S237" s="12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S238" s="12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S239" s="12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S240" s="12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S241" s="12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S242" s="12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S243" s="12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S244" s="12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S245" s="12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S246" s="12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S247" s="12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S248" s="12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S249" s="12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S250" s="12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S251" s="12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S252" s="12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S253" s="12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S254" s="12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S255" s="12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S256" s="12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S257" s="12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S258" s="12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S259" s="12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S260" s="12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S261" s="12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S262" s="12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S263" s="12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S264" s="12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S265" s="12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S266" s="12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S267" s="12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S268" s="12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S269" s="12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S270" s="12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S271" s="12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S272" s="12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S273" s="12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S274" s="12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S275" s="12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S276" s="12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S277" s="12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S278" s="12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S279" s="12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S280" s="12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S281" s="12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S282" s="12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S283" s="12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S284" s="12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S285" s="12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S286" s="12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S287" s="12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S288" s="12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S289" s="12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S290" s="12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S291" s="12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S292" s="12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S293" s="12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S294" s="12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S295" s="12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S296" s="12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S297" s="12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S298" s="12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S299" s="12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S300" s="12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S301" s="12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S302" s="12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S303" s="12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S304" s="12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S305" s="12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S306" s="12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S307" s="12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S308" s="12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S309" s="12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S310" s="12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S311" s="12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S312" s="12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S313" s="12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S314" s="12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S315" s="12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S316" s="12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S317" s="12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S318" s="12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S319" s="12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S320" s="12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S321" s="12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S322" s="12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S323" s="12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S324" s="12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S325" s="12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S326" s="12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S327" s="12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S328" s="12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S329" s="12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S330" s="12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S331" s="12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S332" s="12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S333" s="12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S334" s="12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S335" s="12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S336" s="12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S337" s="12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S338" s="12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S339" s="12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S340" s="12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S341" s="12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S342" s="12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S343" s="12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S344" s="12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S345" s="12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S346" s="12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S347" s="12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S348" s="12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S349" s="12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S350" s="12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S351" s="12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S352" s="12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S353" s="12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S354" s="12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S355" s="12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S356" s="12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S357" s="12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S358" s="12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S359" s="12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S360" s="12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S361" s="12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S362" s="12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S363" s="12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S364" s="12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S365" s="12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S366" s="12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S367" s="12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S368" s="12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S369" s="12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S370" s="12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S371" s="12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S372" s="12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S373" s="12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S374" s="12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S375" s="12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S376" s="12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S377" s="12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S378" s="12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S379" s="12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S380" s="12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S381" s="12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S382" s="12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S383" s="12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S384" s="12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S385" s="12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S386" s="12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S387" s="12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S388" s="12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S389" s="12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S390" s="12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S391" s="12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S392" s="12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S393" s="12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S394" s="12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S395" s="12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S396" s="12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S397" s="12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S398" s="12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S399" s="12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S400" s="12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S401" s="12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S402" s="12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S403" s="12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S404" s="12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S405" s="12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S406" s="12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S407" s="12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S408" s="12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S409" s="12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S410" s="12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S411" s="12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S412" s="12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S413" s="12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S414" s="12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S415" s="12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S416" s="12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S417" s="12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S418" s="12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S419" s="12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S420" s="12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S421" s="12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S422" s="12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S423" s="12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S424" s="12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S425" s="12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S426" s="12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S427" s="12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S428" s="12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S429" s="12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S430" s="12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S431" s="12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S432" s="12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S433" s="12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S434" s="12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S435" s="12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S436" s="12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S437" s="12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S438" s="12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S439" s="12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S440" s="12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S441" s="12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S442" s="12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S443" s="12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S444" s="12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S445" s="12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S446" s="12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S447" s="12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S448" s="12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S449" s="12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S450" s="12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S451" s="12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S452" s="12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S453" s="12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S454" s="12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S455" s="12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S456" s="12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S457" s="12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S458" s="12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S459" s="12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S460" s="12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S461" s="12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S462" s="12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S463" s="12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S464" s="12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S465" s="12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S466" s="12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S467" s="12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S468" s="12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S469" s="12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S470" s="12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S471" s="12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S472" s="12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S473" s="12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S474" s="12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S475" s="12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S476" s="12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S477" s="12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S478" s="12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S479" s="12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S480" s="12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S481" s="12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S482" s="12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S483" s="12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S484" s="12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S485" s="12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S486" s="12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S487" s="12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S488" s="12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S489" s="12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S490" s="12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S491" s="12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S492" s="12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S493" s="12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S494" s="12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S495" s="12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S496" s="12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S497" s="12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S498" s="12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S499" s="12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S500" s="12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S501" s="12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S502" s="12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S503" s="12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S504" s="12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S505" s="12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S506" s="12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S507" s="12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S508" s="12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S509" s="12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S510" s="12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S511" s="12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S512" s="12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S513" s="12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S514" s="12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S515" s="12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S516" s="12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S517" s="12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S518" s="12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S519" s="12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S520" s="12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S521" s="12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S522" s="12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S523" s="12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S524" s="12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S525" s="12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S526" s="12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S527" s="12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S528" s="12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S529" s="12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S530" s="12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S531" s="12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S532" s="12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S533" s="12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S534" s="12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S535" s="12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S536" s="12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S537" s="12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S538" s="12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S539" s="12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S540" s="12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S541" s="12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S542" s="12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S543" s="12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S544" s="12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S545" s="12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S546" s="12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S547" s="12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S548" s="12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S549" s="12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S550" s="12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S551" s="12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S552" s="12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S553" s="12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S554" s="12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S555" s="12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S556" s="12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S557" s="12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S558" s="12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S559" s="12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S560" s="12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S561" s="12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S562" s="12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S563" s="12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S564" s="12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S565" s="12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S566" s="12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S567" s="12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S568" s="12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S569" s="12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S570" s="12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S571" s="12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S572" s="12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S573" s="12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S574" s="12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S575" s="12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S576" s="12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S577" s="12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S578" s="12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S579" s="12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S580" s="12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S581" s="12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S582" s="12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S583" s="12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S584" s="12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S585" s="12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S586" s="12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S587" s="12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S588" s="12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S589" s="12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S590" s="12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S591" s="12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S592" s="12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S593" s="12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S594" s="12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S595" s="12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S596" s="12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S597" s="12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S598" s="12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S599" s="12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S600" s="12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S601" s="12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S602" s="12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S603" s="12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S604" s="12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S605" s="12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S606" s="12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S607" s="12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S608" s="12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S609" s="12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S610" s="12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S611" s="12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S612" s="12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S613" s="12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S614" s="12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S615" s="12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S616" s="12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S617" s="12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S618" s="12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S619" s="12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S620" s="12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S621" s="12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S622" s="12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S623" s="12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S624" s="12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S625" s="12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S626" s="12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S627" s="12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S628" s="12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S629" s="12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S630" s="12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S631" s="12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S632" s="12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S633" s="12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S634" s="12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S635" s="12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S636" s="12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S637" s="12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S638" s="12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S639" s="12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S640" s="12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S641" s="12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S642" s="12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S643" s="12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S644" s="12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S645" s="12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S646" s="12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S647" s="12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S648" s="12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S649" s="12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S650" s="12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S651" s="12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S652" s="12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S653" s="12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S654" s="12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S655" s="12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S656" s="12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S657" s="12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S658" s="12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S659" s="12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S660" s="12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S661" s="12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S662" s="12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S663" s="12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S664" s="12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S665" s="12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S666" s="12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S667" s="12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S668" s="12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S669" s="12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S670" s="12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S671" s="12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S672" s="12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S673" s="12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S674" s="12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S675" s="12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S676" s="12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S677" s="12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S678" s="12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S679" s="12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S680" s="12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S681" s="12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S682" s="12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S683" s="12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S684" s="12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S685" s="12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S686" s="12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S687" s="12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S688" s="12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S689" s="12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S690" s="12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S691" s="12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S692" s="12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S693" s="12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S694" s="12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S695" s="12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S696" s="12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S697" s="12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S698" s="12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S699" s="12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S700" s="12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S701" s="12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S702" s="12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S703" s="12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S704" s="12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S705" s="12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S706" s="12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S707" s="12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S708" s="12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S709" s="12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S710" s="12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S711" s="12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S712" s="12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S713" s="12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S714" s="12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S715" s="12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S716" s="12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S717" s="12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S718" s="12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S719" s="12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S720" s="12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S721" s="12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S722" s="12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S723" s="12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S724" s="12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S725" s="12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S726" s="12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S727" s="12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S728" s="12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S729" s="12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S730" s="12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S731" s="12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S732" s="12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S733" s="12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S734" s="12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S735" s="12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S736" s="12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S737" s="12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S738" s="12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S739" s="12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S740" s="12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S741" s="12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S742" s="12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S743" s="12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S744" s="12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S745" s="12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S746" s="12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S747" s="12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S748" s="12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S749" s="12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S750" s="12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S751" s="12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S752" s="12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S753" s="12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S754" s="12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S755" s="12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S756" s="12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S757" s="12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S758" s="12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S759" s="12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S760" s="12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S761" s="12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S762" s="12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S763" s="12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S764" s="12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S765" s="12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S766" s="12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S767" s="12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S768" s="12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S769" s="12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S770" s="12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S771" s="12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S772" s="12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S773" s="12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S774" s="12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S775" s="12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S776" s="12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S777" s="12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S778" s="12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S779" s="12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S780" s="12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S781" s="12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S782" s="12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S783" s="12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S784" s="12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S785" s="12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S786" s="12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S787" s="12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S788" s="12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S789" s="12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S790" s="12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S791" s="12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S792" s="12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S793" s="12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S794" s="12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S795" s="12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S796" s="12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S797" s="12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S798" s="12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S799" s="12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S800" s="12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S801" s="12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S802" s="12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S803" s="12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S804" s="12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S805" s="12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S806" s="12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S807" s="12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S808" s="12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S809" s="12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S810" s="12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S811" s="12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S812" s="12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S813" s="12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S814" s="12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S815" s="12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S816" s="12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S817" s="12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S818" s="12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S819" s="12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S820" s="12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S821" s="12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S822" s="12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S823" s="12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S824" s="12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S825" s="12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S826" s="12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S827" s="12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S828" s="12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S829" s="12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S830" s="12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S831" s="12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S832" s="12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S833" s="12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S834" s="12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S835" s="12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S836" s="12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S837" s="12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S838" s="12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S839" s="12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S840" s="12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S841" s="12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S842" s="12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S843" s="12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S844" s="12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S845" s="12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S846" s="12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S847" s="12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S848" s="12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S849" s="12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S850" s="12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S851" s="12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S852" s="12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S853" s="12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S854" s="12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S855" s="12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S856" s="12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S857" s="12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S858" s="12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S859" s="12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S860" s="12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S861" s="12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S862" s="12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S863" s="12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S864" s="12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S865" s="12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S866" s="12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S867" s="12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S868" s="12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S869" s="12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S870" s="12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S871" s="12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S872" s="12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S873" s="12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S874" s="12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S875" s="12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S876" s="12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S877" s="12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S878" s="12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S879" s="12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S880" s="12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S881" s="12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S882" s="12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S883" s="12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S884" s="12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S885" s="12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S886" s="12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S887" s="12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S888" s="12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S889" s="12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S890" s="12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S891" s="12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S892" s="12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S893" s="12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S894" s="12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S895" s="12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S896" s="12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S897" s="12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S898" s="12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S899" s="12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S900" s="12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S901" s="12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S902" s="12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S903" s="12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S904" s="12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S905" s="12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S906" s="12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S907" s="12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S908" s="12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S909" s="12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S910" s="12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S911" s="12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S912" s="12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S913" s="12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S914" s="12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S915" s="12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S916" s="12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S917" s="12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S918" s="12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S919" s="12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S920" s="12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S921" s="12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S922" s="12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S923" s="12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S924" s="12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S925" s="12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S926" s="12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S927" s="12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S928" s="12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S929" s="12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S930" s="12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S931" s="12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S932" s="12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S933" s="12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S934" s="12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S935" s="12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S936" s="12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S937" s="12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S938" s="12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S939" s="12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S940" s="12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S941" s="12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S942" s="12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S943" s="12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S944" s="12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S945" s="12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S946" s="12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S947" s="12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S948" s="12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S949" s="12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S950" s="12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S951" s="12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S952" s="12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S953" s="12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S954" s="12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S955" s="12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S956" s="12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S957" s="12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S958" s="12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S959" s="12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S960" s="12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S961" s="12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S962" s="12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S963" s="12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S964" s="12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S965" s="12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S966" s="12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S967" s="12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S968" s="12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S969" s="12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S970" s="12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S971" s="12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S972" s="12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S973" s="12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S974" s="12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S975" s="12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S976" s="12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S977" s="12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S978" s="123"/>
    </row>
    <row r="979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S979" s="123"/>
    </row>
    <row r="980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S980" s="123"/>
    </row>
    <row r="98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S981" s="123"/>
    </row>
    <row r="98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S982" s="123"/>
    </row>
    <row r="98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S983" s="123"/>
    </row>
    <row r="984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S984" s="123"/>
    </row>
    <row r="98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S985" s="123"/>
    </row>
    <row r="986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S986" s="123"/>
    </row>
    <row r="98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S987" s="123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S988" s="123"/>
    </row>
    <row r="989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S989" s="123"/>
    </row>
    <row r="990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S990" s="123"/>
    </row>
    <row r="99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S991" s="123"/>
    </row>
    <row r="99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S992" s="123"/>
    </row>
    <row r="99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S993" s="123"/>
    </row>
    <row r="994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S994" s="123"/>
    </row>
    <row r="99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S995" s="123"/>
    </row>
    <row r="996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S996" s="123"/>
    </row>
    <row r="997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S997" s="123"/>
    </row>
    <row r="998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S998" s="123"/>
    </row>
  </sheetData>
  <mergeCells count="23">
    <mergeCell ref="AH15:AK15"/>
    <mergeCell ref="AR12:AS13"/>
    <mergeCell ref="AP15:AS15"/>
    <mergeCell ref="AL15:AO15"/>
    <mergeCell ref="Z15:AC15"/>
    <mergeCell ref="V15:Y15"/>
    <mergeCell ref="AD15:AG15"/>
    <mergeCell ref="R15:U15"/>
    <mergeCell ref="Z42:AC42"/>
    <mergeCell ref="AD42:AF42"/>
    <mergeCell ref="R42:U42"/>
    <mergeCell ref="N42:Q42"/>
    <mergeCell ref="V42:Y42"/>
    <mergeCell ref="J42:M42"/>
    <mergeCell ref="E44:E45"/>
    <mergeCell ref="G42:I42"/>
    <mergeCell ref="N15:Q15"/>
    <mergeCell ref="G15:I15"/>
    <mergeCell ref="J15:M15"/>
    <mergeCell ref="F2:F3"/>
    <mergeCell ref="E17:E35"/>
    <mergeCell ref="E38:E40"/>
    <mergeCell ref="B17:C19"/>
  </mergeCells>
  <conditionalFormatting sqref="C22:C34">
    <cfRule type="containsText" dxfId="4" priority="1" operator="containsText" text="Obsoleto">
      <formula>NOT(ISERROR(SEARCH(("Obsoleto"),(C22))))</formula>
    </cfRule>
  </conditionalFormatting>
  <dataValidations>
    <dataValidation type="list" allowBlank="1" showErrorMessage="1" sqref="C22:C34">
      <formula1>"In vendita,Obsoleto"</formula1>
    </dataValidation>
  </dataValidations>
  <hyperlinks>
    <hyperlink r:id="rId1" ref="F1"/>
  </hyperlinks>
  <drawing r:id="rId2"/>
  <tableParts count="2">
    <tablePart r:id="rId5"/>
    <tablePart r:id="rId6"/>
  </tableParts>
</worksheet>
</file>